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ig365-my.sharepoint.com/personal/grant_macauley_agig_com_au/Documents/Networks Commercial/6. Government/AER/"/>
    </mc:Choice>
  </mc:AlternateContent>
  <xr:revisionPtr revIDLastSave="2" documentId="8_{C6335E11-74D8-496C-8407-144966134DB8}" xr6:coauthVersionLast="47" xr6:coauthVersionMax="47" xr10:uidLastSave="{E8890B04-7B5F-48DC-8865-EEF4C9F20E5F}"/>
  <bookViews>
    <workbookView xWindow="28680" yWindow="-120" windowWidth="29040" windowHeight="15720" firstSheet="1" activeTab="1" xr2:uid="{553EECE8-1FF9-4069-B0B0-B37C4F2F8FAB}"/>
  </bookViews>
  <sheets>
    <sheet name="8. Actual Prices payable templa" sheetId="2" state="hidden" r:id="rId1"/>
    <sheet name="Tab Order" sheetId="23" r:id="rId2"/>
    <sheet name="1. AGIG Scheme Pipe # of Users" sheetId="12" r:id="rId3"/>
    <sheet name="2. AGN SA Dx" sheetId="3" r:id="rId4"/>
    <sheet name="3. AGN SA Riverland Pipe" sheetId="4" r:id="rId5"/>
    <sheet name="4. MGN VIC Sth Gippsland Pipe" sheetId="13" r:id="rId6"/>
    <sheet name="5. AGN VIC Mildura Dx" sheetId="5" r:id="rId7"/>
    <sheet name="6. AGN NSW Moama Dx" sheetId="17" r:id="rId8"/>
    <sheet name="7. AGN NSW Monaro Dx" sheetId="15" r:id="rId9"/>
    <sheet name="8. AGN NSW Riverina Dx" sheetId="18" r:id="rId10"/>
    <sheet name="9. AGN NSW Illabo-Tumut Dx" sheetId="9" r:id="rId11"/>
    <sheet name="10. AGN NSW Wagga Wagga Dx " sheetId="10" r:id="rId12"/>
    <sheet name="11. AGN NSW Murray Valley Dx" sheetId="19" r:id="rId13"/>
    <sheet name="12. AGN QLD Dx" sheetId="11" r:id="rId14"/>
    <sheet name="13. AGN QLD Grantham Pipe" sheetId="7" r:id="rId15"/>
    <sheet name="14. AGN QLD Wide Bay Dx " sheetId="8" r:id="rId16"/>
    <sheet name="15. AGN QLD BPG Pipe" sheetId="16" r:id="rId17"/>
    <sheet name="16. AGN QLD Wide Bay Pipe" sheetId="28" r:id="rId18"/>
    <sheet name="17. AGN NT Alice Springs Dx" sheetId="27" r:id="rId19"/>
    <sheet name="18. AGN NT PVAS Pipe" sheetId="26" r:id="rId20"/>
    <sheet name="19. AGN NT Tanami Pipe" sheetId="25" r:id="rId21"/>
    <sheet name="AGN Alice Springs Dx" sheetId="14" state="hidden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6" l="1"/>
  <c r="U9" i="8"/>
  <c r="U8" i="7"/>
  <c r="T13" i="11"/>
  <c r="T12" i="11"/>
  <c r="R12" i="11"/>
  <c r="T11" i="11"/>
  <c r="R11" i="11"/>
  <c r="T10" i="11"/>
  <c r="T9" i="11"/>
  <c r="U8" i="9" l="1"/>
  <c r="U9" i="9"/>
  <c r="Q8" i="18"/>
  <c r="U8" i="15"/>
  <c r="U9" i="4" l="1"/>
  <c r="U10" i="4" l="1"/>
  <c r="U8" i="4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S8" i="16" l="1"/>
  <c r="Q8" i="16"/>
  <c r="R13" i="11" l="1"/>
  <c r="S8" i="7"/>
  <c r="R10" i="11"/>
  <c r="S9" i="8" l="1"/>
  <c r="R9" i="11"/>
  <c r="U8" i="18" l="1"/>
  <c r="S8" i="15"/>
  <c r="Q8" i="15"/>
  <c r="S8" i="18"/>
  <c r="S8" i="9"/>
  <c r="S9" i="9"/>
  <c r="S10" i="4" l="1"/>
  <c r="Q10" i="4"/>
  <c r="Q26" i="3" l="1"/>
  <c r="Q9" i="4" l="1"/>
  <c r="Q8" i="4"/>
  <c r="S9" i="4"/>
  <c r="Q25" i="3" l="1"/>
  <c r="Q24" i="3"/>
  <c r="Q23" i="3"/>
  <c r="Q22" i="3"/>
  <c r="Q21" i="3"/>
  <c r="S8" i="4"/>
  <c r="S21" i="3"/>
  <c r="S22" i="3"/>
  <c r="S23" i="3"/>
  <c r="S24" i="3"/>
  <c r="S25" i="3"/>
  <c r="S26" i="3"/>
  <c r="S20" i="3"/>
  <c r="S19" i="3"/>
  <c r="S18" i="3"/>
  <c r="S17" i="3"/>
  <c r="S16" i="3"/>
  <c r="S15" i="3"/>
  <c r="S14" i="3"/>
  <c r="S13" i="3"/>
  <c r="S11" i="3"/>
  <c r="S12" i="3"/>
  <c r="S10" i="3" l="1"/>
  <c r="S9" i="3"/>
  <c r="S8" i="3"/>
  <c r="P8" i="11" l="1"/>
  <c r="P9" i="11"/>
  <c r="P10" i="11"/>
  <c r="P11" i="11"/>
  <c r="P12" i="11"/>
  <c r="P13" i="11"/>
  <c r="Q11" i="3" l="1"/>
  <c r="Q9" i="9"/>
  <c r="Q8" i="9"/>
  <c r="Q9" i="8"/>
  <c r="Q10" i="8"/>
  <c r="Q11" i="8"/>
  <c r="Q12" i="8"/>
  <c r="Q13" i="8"/>
  <c r="Q14" i="8"/>
  <c r="Q15" i="8"/>
  <c r="Q8" i="7"/>
  <c r="Q9" i="5"/>
  <c r="Q10" i="5"/>
  <c r="Q11" i="5"/>
  <c r="Q12" i="5"/>
  <c r="Q8" i="5"/>
  <c r="Q9" i="3" l="1"/>
  <c r="Q10" i="3"/>
  <c r="Q12" i="3"/>
  <c r="Q13" i="3"/>
  <c r="Q14" i="3"/>
  <c r="Q15" i="3"/>
  <c r="Q16" i="3"/>
  <c r="Q17" i="3"/>
  <c r="Q18" i="3"/>
  <c r="Q19" i="3"/>
  <c r="Q20" i="3"/>
  <c r="Q8" i="3"/>
</calcChain>
</file>

<file path=xl/sharedStrings.xml><?xml version="1.0" encoding="utf-8"?>
<sst xmlns="http://schemas.openxmlformats.org/spreadsheetml/2006/main" count="1354" uniqueCount="263">
  <si>
    <t>NGR101E</t>
  </si>
  <si>
    <t>Timing:</t>
  </si>
  <si>
    <t>20 business days after contract is entered into or varied</t>
  </si>
  <si>
    <t>(1) A service provider must publish the following information for each pipeline service that a user has procured under an access contract with the service provider:</t>
  </si>
  <si>
    <t xml:space="preserve">(a)the pipeline by means of which the pipeline service is provided; </t>
  </si>
  <si>
    <t xml:space="preserve">(b)the date the access contract was entered into or varied (as the case requires); </t>
  </si>
  <si>
    <t xml:space="preserve">(c)the service term (start and end dates); </t>
  </si>
  <si>
    <t>(d)the pipeline service type (for example, forward haul, backhaul, interconnection, park and loan);</t>
  </si>
  <si>
    <t xml:space="preserve">(e)the priority given to the pipeline service (such as firm, as available or interruptible); </t>
  </si>
  <si>
    <t>(f)the contracted quantity for the pipeline service expressed, where relevant, as:</t>
  </si>
  <si>
    <t>(g)for a transmission pipeline:</t>
  </si>
  <si>
    <t xml:space="preserve">(h)whether the pipeline service is provided on the same or substantially the same non-price terms as those set out in the standing terms published for the pipeline under rule 101C(1)(a); </t>
  </si>
  <si>
    <t>(i)the price structure applicable to the pipeline service (for example whether it is a fixed price or a variable price or a combination of the two);</t>
  </si>
  <si>
    <t>(j)the prices payable for the service as set out in the contract (excluding any amount on account of GST)</t>
  </si>
  <si>
    <t>(k)for services other than interconnection services, if a price provided under paragraph (j) is not expressed as $/GJ/day or, if relevant, $/GJ, that price converted into $/GJ/day or $/GJ, together with an explanation about how the conversion has been made;</t>
  </si>
  <si>
    <t>(l)a description of any price escalation mechanism applicable to the prices payable for the service.</t>
  </si>
  <si>
    <t>(i)the maximum daily quantity (in GJ/day); and</t>
  </si>
  <si>
    <t xml:space="preserve">(ii)the maximum hourly quantity (in GJ/hour); </t>
  </si>
  <si>
    <t>(i)in the case of a forward haul or backhaul service, the direction of the service; and</t>
  </si>
  <si>
    <t>(ii)for services other than interconnection services:</t>
  </si>
  <si>
    <r>
      <t xml:space="preserve">(A)the </t>
    </r>
    <r>
      <rPr>
        <i/>
        <sz val="11"/>
        <color rgb="FF000000"/>
        <rFont val="Calibri"/>
        <family val="2"/>
      </rPr>
      <t>receipt</t>
    </r>
    <r>
      <rPr>
        <sz val="11"/>
        <color rgb="FF000000"/>
        <rFont val="Calibri"/>
        <family val="2"/>
      </rPr>
      <t xml:space="preserve"> and </t>
    </r>
    <r>
      <rPr>
        <i/>
        <sz val="11"/>
        <color rgb="FF000000"/>
        <rFont val="Calibri"/>
        <family val="2"/>
      </rPr>
      <t>delivery points</t>
    </r>
    <r>
      <rPr>
        <sz val="11"/>
        <color rgb="FF000000"/>
        <rFont val="Calibri"/>
        <family val="2"/>
      </rPr>
      <t xml:space="preserve"> between which the pipeline service is provided; and</t>
    </r>
  </si>
  <si>
    <t>(B)the imbalance allowance applicable to the pipeline service; and</t>
  </si>
  <si>
    <t>(C)the overrun allowance applicable to the pipeline service;</t>
  </si>
  <si>
    <t>AGN South Australia</t>
  </si>
  <si>
    <t>AGN Mildura Distribution System (Vic)</t>
  </si>
  <si>
    <t>Grantham Gas Pipeline (Qld)</t>
  </si>
  <si>
    <t>Illabo to Tumut Distribution Pipeline (NSW)</t>
  </si>
  <si>
    <t>Wide Bay Distribution Network (Qld)</t>
  </si>
  <si>
    <t>AGN Riverland Pipeline System (SA)</t>
  </si>
  <si>
    <t>Contract</t>
  </si>
  <si>
    <t>Complete separate row for each contract that is different from standing terms (tariffs and other T&amp;Cs)</t>
  </si>
  <si>
    <t>N/A</t>
  </si>
  <si>
    <t>Haulage</t>
  </si>
  <si>
    <t>Mains Pipework</t>
  </si>
  <si>
    <t>Meter &amp; Telemetry</t>
  </si>
  <si>
    <t>Springdale Network (NSW)</t>
  </si>
  <si>
    <t>Cooma (NSW) network</t>
  </si>
  <si>
    <t>Fixed</t>
  </si>
  <si>
    <t>Variable</t>
  </si>
  <si>
    <t>$/GJ MDQ</t>
  </si>
  <si>
    <t>Firm</t>
  </si>
  <si>
    <t>100% of Sydney CPI (December Quarter) on 1 February</t>
  </si>
  <si>
    <t>100% of Weighted Average of 8 Capital Cities CPI (March Quarter) on 1 July</t>
  </si>
  <si>
    <t>75% of Weighted Average of 8 Capital Cities CPI (December Quarter) on 1 February</t>
  </si>
  <si>
    <t>90% of Weighted Average of 8 Capital Cities CPI (March Quarter) on 1 July</t>
  </si>
  <si>
    <t>50% of Weighted Average of 8 Capital Cities CPI (March Quarter) on 1 July</t>
  </si>
  <si>
    <t>100% of Weighted Average of 8 Capital Cities CPI (December Quarter) on 1 July</t>
  </si>
  <si>
    <t>Signed - Haulage Agreement 07/11/2022</t>
  </si>
  <si>
    <t>Start: 11/11/2022
End: 31/03/2029</t>
  </si>
  <si>
    <t xml:space="preserve">Signed - Haulage Agreement 18/07/2019 </t>
  </si>
  <si>
    <t>Start: 1/01/2020
End: 31/12/2025</t>
  </si>
  <si>
    <t xml:space="preserve">Signed - Haulage Agreement 13/12/2019 </t>
  </si>
  <si>
    <t>Start: 1/01/2020
End: 31/12/2024</t>
  </si>
  <si>
    <t>Start: 29/08/2022
End: 31/10/2026</t>
  </si>
  <si>
    <t xml:space="preserve">Signed - Haulage Agreement 21/11/2021 </t>
  </si>
  <si>
    <t>Start: 1/11/2021
End: 31/10/2026</t>
  </si>
  <si>
    <t xml:space="preserve">Signed - Haulage Agreement 21/12/2015 </t>
  </si>
  <si>
    <t>Start: 1/11/2021
End: Evergreen</t>
  </si>
  <si>
    <t>Start: 1/11/2015
End: Evergreen</t>
  </si>
  <si>
    <t xml:space="preserve">Signed - Haulage Agreement 13/07/2021 </t>
  </si>
  <si>
    <t>Start: 1/07/2021
End: 30/06/2026</t>
  </si>
  <si>
    <t>Meter,  Mains Pipework</t>
  </si>
  <si>
    <t xml:space="preserve"> Mains pipework</t>
  </si>
  <si>
    <t xml:space="preserve"> Meter &amp; Telemetry</t>
  </si>
  <si>
    <t>Meter</t>
  </si>
  <si>
    <t>Meter, Telemetry</t>
  </si>
  <si>
    <t>Start: 02/07/2007
Term: Evergreen</t>
  </si>
  <si>
    <t>Start: 18/01/2023 - End: 31/10/2026</t>
  </si>
  <si>
    <t>Start: 18/01/2023 - End: 31/06/2026</t>
  </si>
  <si>
    <t>Start: 16/08/2022   End: 15/08/2027</t>
  </si>
  <si>
    <t>Start: 22/12/2022   End: 31/01/2032</t>
  </si>
  <si>
    <t>30/08/2010 and as amended on 30/06/2015</t>
  </si>
  <si>
    <t>30/08/2010 and as amended  on 30/06/2015</t>
  </si>
  <si>
    <t>Start: 1/07/2010  Term: Evergreen</t>
  </si>
  <si>
    <t>RETAILERS</t>
  </si>
  <si>
    <t>SHIPPERS</t>
  </si>
  <si>
    <t>Reference</t>
  </si>
  <si>
    <t>AGN SA 01</t>
  </si>
  <si>
    <t>AGN SA 02</t>
  </si>
  <si>
    <t>AGN SA 03</t>
  </si>
  <si>
    <t>AGN SA 04</t>
  </si>
  <si>
    <t>AGN SA 05</t>
  </si>
  <si>
    <t>AGN SA 06</t>
  </si>
  <si>
    <t>AGN SA 07</t>
  </si>
  <si>
    <t>AGN SA 08</t>
  </si>
  <si>
    <t>AGN SA 09</t>
  </si>
  <si>
    <t>AGN SA 10</t>
  </si>
  <si>
    <t>AGN SA 11</t>
  </si>
  <si>
    <t>AGN SA 12</t>
  </si>
  <si>
    <t>AGN SA 13</t>
  </si>
  <si>
    <t>AGN Riverland 01</t>
  </si>
  <si>
    <t>AGN Riverland 02</t>
  </si>
  <si>
    <t>AGN Riverland 03</t>
  </si>
  <si>
    <t>AGN Mildura 01</t>
  </si>
  <si>
    <t>AGN Mildura 02</t>
  </si>
  <si>
    <t>AGN Mildura 03</t>
  </si>
  <si>
    <t>AGN Mildura 04</t>
  </si>
  <si>
    <t>AGN Mildura 05</t>
  </si>
  <si>
    <t>AGN Grantham 01</t>
  </si>
  <si>
    <t>AGN Wide Bay Dx 01</t>
  </si>
  <si>
    <t>AGN Wide Bay Dx 02</t>
  </si>
  <si>
    <t>AGN Wide Bay Dx 03</t>
  </si>
  <si>
    <t>AGN Wide Bay Dx 04</t>
  </si>
  <si>
    <t>AGN Wide Bay Dx 05</t>
  </si>
  <si>
    <t>AGN Wide Bay Dx 06</t>
  </si>
  <si>
    <t>AGN Wide Bay Dx 07</t>
  </si>
  <si>
    <t>AGN Wide Bay Dx 08</t>
  </si>
  <si>
    <t>AGN Illabo Tumut Dx 01</t>
  </si>
  <si>
    <t>AGN Illabo Tumut Dx 02</t>
  </si>
  <si>
    <t>Original "Excluded Service" - under HA</t>
  </si>
  <si>
    <t>Signed HA dated 18/01/2023</t>
  </si>
  <si>
    <t>Original HA dated 2/07/2007</t>
  </si>
  <si>
    <t>Original HAdated 2/07/2007</t>
  </si>
  <si>
    <t>Signed H  dated 18/01/2023</t>
  </si>
  <si>
    <t>AGN Queensland Gas Distribution Network (QLD)</t>
  </si>
  <si>
    <t>Start: 1/01/2012       Evergreen</t>
  </si>
  <si>
    <t>Start: 1/6/2021 End:30/5/2024</t>
  </si>
  <si>
    <t>Start: 1/7/2004        End: 30/6/2029</t>
  </si>
  <si>
    <t>100% of Weighted Average of 8 Capital Cities CPI (March Quarter) on 1 December</t>
  </si>
  <si>
    <t>Start: 13/12/2005 End:12/12/2025</t>
  </si>
  <si>
    <t>FINISHED</t>
  </si>
  <si>
    <t>Start: 24/09/1998       Ended: 23/9/2023</t>
  </si>
  <si>
    <t>AGN SA</t>
  </si>
  <si>
    <t>AGN Vic and Albury</t>
  </si>
  <si>
    <t>MGN</t>
  </si>
  <si>
    <t>NGR101E(3)</t>
  </si>
  <si>
    <t>A scheme pipeline service provider is not required to comply with subrule (1) in relation to users of reference services specified in an approved access arrangement if the service provider:</t>
  </si>
  <si>
    <t>(a)publishes on its website information about the number of users using each reference service; and</t>
  </si>
  <si>
    <t>(b)updates that information whenever there is a variation to that number.</t>
  </si>
  <si>
    <t>Original HA dated 2/07/2008</t>
  </si>
  <si>
    <t>Extension signed  on 6/07/22</t>
  </si>
  <si>
    <t>Signed with on 14/01/2021</t>
  </si>
  <si>
    <t>Signed on 19/12/2011; varied on 28/10/2016</t>
  </si>
  <si>
    <t>Number of users (reference contract haulage agreements which incorporate all reference services)</t>
  </si>
  <si>
    <t>AGN Albury</t>
  </si>
  <si>
    <t>AGN Vic</t>
  </si>
  <si>
    <t>MGN SG 01</t>
  </si>
  <si>
    <t>MGN SG 02</t>
  </si>
  <si>
    <t>South Gippsland Pipeline</t>
  </si>
  <si>
    <t>MGN SG 03</t>
  </si>
  <si>
    <t>Start: 5/2/2009
 Term: Evergreen</t>
  </si>
  <si>
    <t>Start: 21/7/2014 Term: Evergreen</t>
  </si>
  <si>
    <t>Start: 10/2/2022 Term: Evergreen</t>
  </si>
  <si>
    <t>NA</t>
  </si>
  <si>
    <t>$058130/GJ variable
$1,234.60/month fixed</t>
  </si>
  <si>
    <t>1 Jan each year; September Quarter CPI, CPI is the Consumer Price Index (weighted average eight capital cities, all groups index) as published by the ABS</t>
  </si>
  <si>
    <t>AGIG Scheme pipeline number of users</t>
  </si>
  <si>
    <t>SOUTH AUSTRALIA</t>
  </si>
  <si>
    <t>AGN SA Dx</t>
  </si>
  <si>
    <t>VICTORIA</t>
  </si>
  <si>
    <t>NEW SOUTH WALES</t>
  </si>
  <si>
    <t>QUEENSLAND</t>
  </si>
  <si>
    <t>AGN Riverland Pipeline</t>
  </si>
  <si>
    <t>NORTHERN TERRITORY</t>
  </si>
  <si>
    <t>Tab Name</t>
  </si>
  <si>
    <t>1. AGIG Scheme Pipe # of Users</t>
  </si>
  <si>
    <t>2. AGN SA Dx</t>
  </si>
  <si>
    <t>MGN South Gippsland Pipeline</t>
  </si>
  <si>
    <t>AGN Monaro Distribution Network</t>
  </si>
  <si>
    <t>AGN Mildura Dx</t>
  </si>
  <si>
    <t>AGN QLD Dx</t>
  </si>
  <si>
    <t>AGN Grantham Gas Pipeline QLD</t>
  </si>
  <si>
    <t>AGN Wide Bay Dx QLD</t>
  </si>
  <si>
    <t>AGN Riverina Distribution Network</t>
  </si>
  <si>
    <t>3. AGN SA Riverland Pipe</t>
  </si>
  <si>
    <t>4. MGN VIC Sth Gippsland Pipe</t>
  </si>
  <si>
    <t>AGN Illabo-Tumut Distribution Network</t>
  </si>
  <si>
    <t>AGN Wagga Wagga Dx NSW</t>
  </si>
  <si>
    <t>Alice Springs Distribution Network</t>
  </si>
  <si>
    <t>Palm Valley to Alice Springs Network</t>
  </si>
  <si>
    <t>5. AGN VIC Mildura Dx</t>
  </si>
  <si>
    <t>Bundaberg Port Gas Pipeline</t>
  </si>
  <si>
    <t>Moama Distribution Network</t>
  </si>
  <si>
    <t>6. AGN VIC Moama Dx</t>
  </si>
  <si>
    <t>Murray Valley Distribution Network</t>
  </si>
  <si>
    <t>Tanami Pipeline</t>
  </si>
  <si>
    <t>Wide Bay Pipeline</t>
  </si>
  <si>
    <t>7. AGN NSW Monaro Dx</t>
  </si>
  <si>
    <t>8. AGN NSW Riverina Dx</t>
  </si>
  <si>
    <t>9. AGN NSW Illabo-Tumut Dx</t>
  </si>
  <si>
    <t>10. AGN NSW Wagga Wagga Dx</t>
  </si>
  <si>
    <t>11. AGN NSW Murray Valley Dx</t>
  </si>
  <si>
    <t>12. AGN QLD Dx</t>
  </si>
  <si>
    <t>13. AGN QLD Grantham Pipe</t>
  </si>
  <si>
    <t>14. AGN QLD Wide Bay Dx</t>
  </si>
  <si>
    <t>16. AGN QLD Wide Bay Pipe</t>
  </si>
  <si>
    <t>17. AGN NT Alice Springs Dx</t>
  </si>
  <si>
    <t xml:space="preserve">18. AGN NT PVASP Dx </t>
  </si>
  <si>
    <t>19. AGN NT Tanami Pipe</t>
  </si>
  <si>
    <t>15. AGN QLD Bundaberg Pipe</t>
  </si>
  <si>
    <t>AGN SA 14</t>
  </si>
  <si>
    <t>AGN SA 15</t>
  </si>
  <si>
    <t>AGN SA 16</t>
  </si>
  <si>
    <t>AGN SA 17</t>
  </si>
  <si>
    <t>AGN SA 18</t>
  </si>
  <si>
    <t>AGN SA 19</t>
  </si>
  <si>
    <t>Signed - Haulage Agreement 11/02/2025</t>
  </si>
  <si>
    <t>Start: 1/07/2021
End: 31/05/2029</t>
  </si>
  <si>
    <t>$0.6125/GJ variable
$1,300.95/month fixed</t>
  </si>
  <si>
    <t>MGN SG 04</t>
  </si>
  <si>
    <t>Start: 01/01/2025 Term: Evergreen</t>
  </si>
  <si>
    <t>Signed - Connection Agreement 4/03/2022</t>
  </si>
  <si>
    <t>Start: 1/012/2023
End: 30/11/2028</t>
  </si>
  <si>
    <t>AGN Riverina Dx 01</t>
  </si>
  <si>
    <t>AGN Monaro Dx 01</t>
  </si>
  <si>
    <t xml:space="preserve"> </t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</si>
  <si>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rFont val="Calibri"/>
        <family val="2"/>
      </rPr>
      <t>2023/24</t>
    </r>
  </si>
  <si>
    <r>
      <t xml:space="preserve">(j)the prices payable for the service as set out in the contract (excluding any amount on account of GST)
(per annum) </t>
    </r>
    <r>
      <rPr>
        <b/>
        <sz val="11"/>
        <rFont val="Calibri"/>
        <family val="2"/>
      </rPr>
      <t>2024/25</t>
    </r>
  </si>
  <si>
    <r>
      <t xml:space="preserve">(A)the </t>
    </r>
    <r>
      <rPr>
        <i/>
        <sz val="11"/>
        <rFont val="Calibri"/>
        <family val="2"/>
      </rPr>
      <t>receipt</t>
    </r>
    <r>
      <rPr>
        <sz val="11"/>
        <rFont val="Calibri"/>
        <family val="2"/>
      </rPr>
      <t xml:space="preserve"> and </t>
    </r>
    <r>
      <rPr>
        <i/>
        <sz val="11"/>
        <rFont val="Calibri"/>
        <family val="2"/>
      </rPr>
      <t>delivery points</t>
    </r>
    <r>
      <rPr>
        <sz val="11"/>
        <rFont val="Calibri"/>
        <family val="2"/>
      </rPr>
      <t xml:space="preserve"> between which the pipeline service is provided; and</t>
    </r>
  </si>
  <si>
    <r>
      <t xml:space="preserve">(j)the prices payable for the service as set out in the contract (excluding any amount on account of GST)
(per annum) </t>
    </r>
    <r>
      <rPr>
        <b/>
        <sz val="11"/>
        <rFont val="Calibri"/>
        <family val="2"/>
      </rPr>
      <t>2023/24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</si>
  <si>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rFont val="Calibri"/>
        <family val="2"/>
      </rPr>
      <t>2024/25</t>
    </r>
  </si>
  <si>
    <t>Interruptible Forward Haul (seasonal)</t>
  </si>
  <si>
    <t>-</t>
  </si>
  <si>
    <t>AGN QLD Dx 01</t>
  </si>
  <si>
    <t>AGN QLD Dx 02</t>
  </si>
  <si>
    <t>AGN QLD Dx03</t>
  </si>
  <si>
    <t>AGN QLD Dx 04</t>
  </si>
  <si>
    <t>AGN QLD Dx 05</t>
  </si>
  <si>
    <t>AGN QLD Dx 06</t>
  </si>
  <si>
    <r>
      <t>(j)the prices payable for the service as set out in the contract (excluding any amount on account of GST)
(per annum)</t>
    </r>
    <r>
      <rPr>
        <b/>
        <sz val="11"/>
        <color rgb="FF000000"/>
        <rFont val="Calibri"/>
        <family val="2"/>
      </rPr>
      <t xml:space="preserve"> 2024/25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</si>
  <si>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color rgb="FF000000"/>
        <rFont val="Calibri"/>
        <family val="2"/>
      </rPr>
      <t>2024/25</t>
    </r>
  </si>
  <si>
    <r>
      <t xml:space="preserve">(j)the prices payable for the service as set out in the contract (excluding any amount on account of GST)
(per annum) </t>
    </r>
    <r>
      <rPr>
        <b/>
        <sz val="11"/>
        <color rgb="FF000000"/>
        <rFont val="Calibri"/>
        <family val="2"/>
      </rPr>
      <t>2023/24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</si>
  <si>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color rgb="FF000000"/>
        <rFont val="Calibri"/>
        <family val="2"/>
      </rPr>
      <t>2023/24</t>
    </r>
  </si>
  <si>
    <r>
      <t xml:space="preserve">(j)the prices payable for the service as set out in the contract (excluding any amount on account of GST)
(per annum) </t>
    </r>
    <r>
      <rPr>
        <b/>
        <sz val="11"/>
        <color rgb="FF000000"/>
        <rFont val="Calibri"/>
        <family val="2"/>
      </rPr>
      <t>2024/25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</si>
  <si>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   </t>
    </r>
    <r>
      <rPr>
        <b/>
        <sz val="11"/>
        <color rgb="FF000000"/>
        <rFont val="Calibri"/>
        <family val="2"/>
      </rPr>
      <t>2024/25</t>
    </r>
  </si>
  <si>
    <t>AGN BPGP 01</t>
  </si>
  <si>
    <t>1/07/2020 -30/06/2040</t>
  </si>
  <si>
    <t>Forward Haul</t>
  </si>
  <si>
    <t>Treated as part of the Wide Bay Distribution Network (please refer to tab  14. AGN QLD Wide Bay Dx)</t>
  </si>
  <si>
    <t>The Tariff Schedule which applies for Murray Valley, NSW, is listed on the AGN website</t>
  </si>
  <si>
    <t>The Tariff Schedule which applies for Wagga Wagga, NSW, is listed on the AGN website</t>
  </si>
  <si>
    <t>The Tariff Schedule which applies for Alice Springs, NT, is listed on the AGN website</t>
  </si>
  <si>
    <t>The Tariff Schedule which applies for the Palm Valley to Alice Springs Pipeline (PVASP), NT, is listed on the AGN website</t>
  </si>
  <si>
    <t>Now covered by Wide Bay Demand Tariffs</t>
  </si>
  <si>
    <t>Start: 1/07/2020 - End: 31/06/2040</t>
  </si>
  <si>
    <t>(C)the overrun allowance applicable to the pipeline service per GJ;</t>
  </si>
  <si>
    <r>
      <t xml:space="preserve">(j)the prices payable for the service as set out in the contract (excluding any amount on account of GST)
(per annum) </t>
    </r>
    <r>
      <rPr>
        <b/>
        <sz val="11"/>
        <rFont val="Calibri"/>
        <family val="2"/>
      </rPr>
      <t>2025/26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</si>
  <si>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rFont val="Calibri"/>
        <family val="2"/>
      </rPr>
      <t>2025/26</t>
    </r>
  </si>
  <si>
    <r>
      <t xml:space="preserve">(j)the prices payable for the service as set out in the contract (excluding any amount on account of GST) 
(per annum) </t>
    </r>
    <r>
      <rPr>
        <b/>
        <sz val="11"/>
        <rFont val="Calibri"/>
        <family val="2"/>
      </rPr>
      <t>2023/24</t>
    </r>
  </si>
  <si>
    <r>
      <t>(j)the prices payable for the service as set out in the contract (excluding any amount on account of GST)
(per annum)</t>
    </r>
    <r>
      <rPr>
        <b/>
        <sz val="11"/>
        <rFont val="Calibri"/>
        <family val="2"/>
      </rPr>
      <t xml:space="preserve"> 2023/24</t>
    </r>
  </si>
  <si>
    <r>
      <t>(j)the prices payable for the service as set out in the contract (excluding any amount on account of GST)
(per annum)</t>
    </r>
    <r>
      <rPr>
        <b/>
        <sz val="11"/>
        <color rgb="FF000000"/>
        <rFont val="Calibri"/>
        <family val="2"/>
      </rPr>
      <t xml:space="preserve"> 2025/26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</si>
  <si>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</t>
    </r>
    <r>
      <rPr>
        <b/>
        <sz val="11"/>
        <color rgb="FF000000"/>
        <rFont val="Calibri"/>
        <family val="2"/>
      </rPr>
      <t>2025/26</t>
    </r>
  </si>
  <si>
    <r>
      <t xml:space="preserve">(j)the prices payable for the service as set out in the contract (excluding any amount on account of GST)
(per annum) </t>
    </r>
    <r>
      <rPr>
        <b/>
        <sz val="11"/>
        <color rgb="FF000000"/>
        <rFont val="Calibri"/>
        <family val="2"/>
      </rPr>
      <t>2025/26</t>
    </r>
  </si>
  <si>
    <r>
      <t xml:space="preserve">(k)for services other than interconnection services, if a price provided under paragraph (j) is not expressed as $/GJ/day or, if relevant, $/GJ, that price converted into $/GJ/day or $/GJ, together with an explanation about how the conversion has been made;    </t>
    </r>
    <r>
      <rPr>
        <b/>
        <sz val="11"/>
        <color rgb="FF000000"/>
        <rFont val="Calibri"/>
        <family val="2"/>
      </rPr>
      <t>2025/26</t>
    </r>
  </si>
  <si>
    <r>
      <t>(j)the prices payable for the service as set out in the contract (excluding any amount on account of GST)
(per annum)</t>
    </r>
    <r>
      <rPr>
        <b/>
        <sz val="11"/>
        <color rgb="FF000000"/>
        <rFont val="Calibri"/>
        <family val="2"/>
      </rPr>
      <t xml:space="preserve"> 2023/24</t>
    </r>
  </si>
  <si>
    <r>
      <t>(k)for services other than interconnection services, if a price provided under paragraph (j) is not expressed as $/GJ/day or, if relevant, $/GJ, that price converted into $/GJ/day or $/GJ, together with an explanation about how the conversion has been made;</t>
    </r>
    <r>
      <rPr>
        <b/>
        <sz val="11"/>
        <color rgb="FF000000"/>
        <rFont val="Calibri"/>
        <family val="2"/>
      </rPr>
      <t xml:space="preserve"> 2023/24</t>
    </r>
  </si>
  <si>
    <r>
      <t>(j)the prices payable for the service as set out in the contract (excluding any amount on account of GST)
(per annum)</t>
    </r>
    <r>
      <rPr>
        <b/>
        <sz val="11"/>
        <rFont val="Calibri"/>
        <family val="2"/>
      </rPr>
      <t xml:space="preserve"> 2024/25</t>
    </r>
  </si>
  <si>
    <r>
      <t>(k)for services other than interconnection services, if a price provided under paragraph (j) is not expressed as $/GJ/day or, if relevant, $/GJ, that price converted into $/GJ/day or $/GJ, together with an explanation about how the conversion has been made;</t>
    </r>
    <r>
      <rPr>
        <b/>
        <sz val="11"/>
        <rFont val="Calibri"/>
        <family val="2"/>
      </rPr>
      <t xml:space="preserve"> 2024/25</t>
    </r>
  </si>
  <si>
    <t xml:space="preserve">$0.6125/GJ variable
</t>
  </si>
  <si>
    <t xml:space="preserve">$0.58130/GJ variable
</t>
  </si>
  <si>
    <t>Variable/Fixed</t>
  </si>
  <si>
    <t>$0.6297/GJ variable
$1,337.49/month fixed</t>
  </si>
  <si>
    <t xml:space="preserve">$0.6297/GJ    variable
</t>
  </si>
  <si>
    <t>100% of Sydney CPI (December  Quarter) on 1 July (NB: Escalation in Feb each year)</t>
  </si>
  <si>
    <t>GJ</t>
  </si>
  <si>
    <t>$/GJ MDQ/day</t>
  </si>
  <si>
    <t>$/GJ MDQ/ day</t>
  </si>
  <si>
    <t>1 Shippper on standing prices and terms</t>
  </si>
  <si>
    <t>The Tariff Schedule which applies for Moama, NSW, is listed on the AGN website</t>
  </si>
  <si>
    <t>Shippers on standing prices and terms</t>
  </si>
  <si>
    <t xml:space="preserve">(i)the price structure applicable to the pipeline service (for example whether it is a fixed price or a variable price or a combination of the two); </t>
  </si>
  <si>
    <r>
      <t xml:space="preserve">(j)the prices payable for the service as set out in the contract (excluding any amount on account of GST); 
(per annum) </t>
    </r>
    <r>
      <rPr>
        <b/>
        <sz val="11"/>
        <color rgb="FF000000"/>
        <rFont val="Calibri"/>
        <family val="2"/>
      </rPr>
      <t>2023/24</t>
    </r>
  </si>
  <si>
    <t>The Tariff Schedule which applies for the Tanami Pipeline, NT, is listed on the AGIG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</si>
</sst>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&quot;$&quot;#,##0"/>
    <numFmt numFmtId="167" formatCode="&quot;$&quot;#,##0.00"/>
    <numFmt numFmtId="170" formatCode="&quot;$&quot;#,##0.0000"/>
  </numFmts>
  <fonts count="18" x14ac:knownFonts="1">
    <font>
      <sz val="11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name val="Tahoma"/>
      <family val="2"/>
    </font>
    <font>
      <b/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06A18"/>
        <bgColor indexed="64"/>
      </patternFill>
    </fill>
    <fill>
      <patternFill patternType="solid">
        <fgColor rgb="FFC40000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/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2" fillId="0" borderId="8" xfId="0" applyFont="1" applyBorder="1"/>
    <xf numFmtId="167" fontId="2" fillId="0" borderId="1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horizontal="center" wrapText="1"/>
    </xf>
    <xf numFmtId="0" fontId="5" fillId="0" borderId="0" xfId="1"/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1" fillId="0" borderId="4" xfId="1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1" fillId="0" borderId="1" xfId="1" applyFont="1" applyBorder="1"/>
    <xf numFmtId="0" fontId="0" fillId="0" borderId="0" xfId="0" applyAlignment="1">
      <alignment horizontal="center"/>
    </xf>
    <xf numFmtId="166" fontId="9" fillId="0" borderId="1" xfId="0" applyNumberFormat="1" applyFont="1" applyBorder="1" applyAlignment="1">
      <alignment wrapText="1"/>
    </xf>
    <xf numFmtId="167" fontId="9" fillId="0" borderId="1" xfId="0" applyNumberFormat="1" applyFont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2" fillId="8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166" fontId="2" fillId="0" borderId="1" xfId="1" applyNumberFormat="1" applyFont="1" applyBorder="1" applyAlignment="1">
      <alignment wrapText="1"/>
    </xf>
    <xf numFmtId="167" fontId="2" fillId="0" borderId="1" xfId="1" applyNumberFormat="1" applyFont="1" applyBorder="1" applyAlignment="1">
      <alignment wrapText="1"/>
    </xf>
    <xf numFmtId="0" fontId="2" fillId="8" borderId="1" xfId="1" applyFont="1" applyFill="1" applyBorder="1" applyAlignment="1">
      <alignment wrapText="1"/>
    </xf>
    <xf numFmtId="0" fontId="2" fillId="9" borderId="1" xfId="1" applyFont="1" applyFill="1" applyBorder="1" applyAlignment="1">
      <alignment wrapText="1"/>
    </xf>
    <xf numFmtId="0" fontId="2" fillId="9" borderId="1" xfId="1" applyFont="1" applyFill="1" applyBorder="1"/>
    <xf numFmtId="0" fontId="2" fillId="9" borderId="1" xfId="1" applyFont="1" applyFill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7" fillId="0" borderId="1" xfId="0" applyFont="1" applyBorder="1"/>
    <xf numFmtId="0" fontId="7" fillId="2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center" wrapText="1"/>
    </xf>
    <xf numFmtId="0" fontId="7" fillId="9" borderId="1" xfId="0" applyFont="1" applyFill="1" applyBorder="1"/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wrapText="1"/>
    </xf>
    <xf numFmtId="167" fontId="7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left" wrapText="1"/>
    </xf>
    <xf numFmtId="166" fontId="7" fillId="0" borderId="1" xfId="0" applyNumberFormat="1" applyFont="1" applyBorder="1" applyAlignment="1">
      <alignment wrapText="1"/>
    </xf>
    <xf numFmtId="167" fontId="7" fillId="0" borderId="1" xfId="0" applyNumberFormat="1" applyFont="1" applyBorder="1" applyAlignment="1">
      <alignment wrapText="1"/>
    </xf>
    <xf numFmtId="0" fontId="16" fillId="0" borderId="12" xfId="0" applyFont="1" applyBorder="1"/>
    <xf numFmtId="164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 wrapText="1"/>
    </xf>
    <xf numFmtId="167" fontId="7" fillId="0" borderId="1" xfId="0" applyNumberFormat="1" applyFont="1" applyBorder="1" applyAlignment="1">
      <alignment horizontal="right" wrapText="1"/>
    </xf>
    <xf numFmtId="0" fontId="7" fillId="0" borderId="11" xfId="0" applyFont="1" applyBorder="1"/>
    <xf numFmtId="0" fontId="7" fillId="0" borderId="11" xfId="0" applyFont="1" applyBorder="1" applyAlignment="1">
      <alignment horizontal="left" wrapText="1"/>
    </xf>
    <xf numFmtId="0" fontId="14" fillId="0" borderId="11" xfId="0" applyFont="1" applyBorder="1"/>
    <xf numFmtId="14" fontId="7" fillId="0" borderId="1" xfId="0" applyNumberFormat="1" applyFont="1" applyBorder="1" applyAlignment="1">
      <alignment horizontal="left" wrapText="1"/>
    </xf>
    <xf numFmtId="0" fontId="10" fillId="0" borderId="1" xfId="0" applyFont="1" applyBorder="1"/>
    <xf numFmtId="0" fontId="7" fillId="0" borderId="1" xfId="1" applyFont="1" applyBorder="1"/>
    <xf numFmtId="0" fontId="7" fillId="9" borderId="1" xfId="1" applyFont="1" applyFill="1" applyBorder="1" applyAlignment="1">
      <alignment horizontal="center" wrapText="1"/>
    </xf>
    <xf numFmtId="167" fontId="7" fillId="0" borderId="1" xfId="1" applyNumberFormat="1" applyFont="1" applyBorder="1" applyAlignment="1">
      <alignment horizontal="center" wrapText="1"/>
    </xf>
    <xf numFmtId="166" fontId="7" fillId="0" borderId="1" xfId="1" applyNumberFormat="1" applyFont="1" applyBorder="1" applyAlignment="1">
      <alignment wrapText="1"/>
    </xf>
    <xf numFmtId="167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16" fillId="0" borderId="0" xfId="1" applyFont="1"/>
    <xf numFmtId="0" fontId="1" fillId="0" borderId="8" xfId="0" applyFont="1" applyBorder="1" applyAlignment="1">
      <alignment horizontal="center"/>
    </xf>
    <xf numFmtId="170" fontId="7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70" fontId="2" fillId="0" borderId="1" xfId="0" applyNumberFormat="1" applyFont="1" applyBorder="1" applyAlignment="1">
      <alignment wrapText="1"/>
    </xf>
    <xf numFmtId="8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7" fillId="0" borderId="0" xfId="0" applyFont="1"/>
    <xf numFmtId="0" fontId="11" fillId="10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7" fontId="7" fillId="0" borderId="1" xfId="1" quotePrefix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/>
    </xf>
    <xf numFmtId="14" fontId="7" fillId="0" borderId="0" xfId="2" applyNumberFormat="1" applyFont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right"/>
    </xf>
    <xf numFmtId="0" fontId="16" fillId="0" borderId="1" xfId="0" applyFont="1" applyBorder="1"/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11" borderId="2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 wrapText="1"/>
    </xf>
    <xf numFmtId="0" fontId="7" fillId="12" borderId="3" xfId="0" applyFont="1" applyFill="1" applyBorder="1" applyAlignment="1">
      <alignment horizontal="center" wrapText="1"/>
    </xf>
    <xf numFmtId="0" fontId="7" fillId="12" borderId="4" xfId="0" applyFont="1" applyFill="1" applyBorder="1" applyAlignment="1">
      <alignment horizontal="center" wrapText="1"/>
    </xf>
    <xf numFmtId="0" fontId="7" fillId="14" borderId="2" xfId="0" applyFont="1" applyFill="1" applyBorder="1" applyAlignment="1">
      <alignment horizontal="center" wrapText="1"/>
    </xf>
    <xf numFmtId="0" fontId="7" fillId="14" borderId="3" xfId="0" applyFont="1" applyFill="1" applyBorder="1" applyAlignment="1">
      <alignment horizontal="center" wrapText="1"/>
    </xf>
    <xf numFmtId="0" fontId="7" fillId="14" borderId="4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13" borderId="3" xfId="0" applyFont="1" applyFill="1" applyBorder="1" applyAlignment="1">
      <alignment horizontal="center" wrapText="1"/>
    </xf>
    <xf numFmtId="0" fontId="7" fillId="13" borderId="4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2" fillId="13" borderId="2" xfId="0" applyFont="1" applyFill="1" applyBorder="1" applyAlignment="1">
      <alignment horizontal="center" wrapText="1"/>
    </xf>
    <xf numFmtId="0" fontId="2" fillId="13" borderId="3" xfId="0" applyFont="1" applyFill="1" applyBorder="1" applyAlignment="1">
      <alignment horizontal="center" wrapText="1"/>
    </xf>
    <xf numFmtId="0" fontId="2" fillId="13" borderId="4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2" fillId="12" borderId="2" xfId="0" applyFont="1" applyFill="1" applyBorder="1" applyAlignment="1">
      <alignment horizontal="center" wrapText="1"/>
    </xf>
    <xf numFmtId="0" fontId="2" fillId="12" borderId="3" xfId="0" applyFont="1" applyFill="1" applyBorder="1" applyAlignment="1">
      <alignment horizontal="center" wrapText="1"/>
    </xf>
    <xf numFmtId="0" fontId="2" fillId="12" borderId="4" xfId="0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11" borderId="2" xfId="1" applyFont="1" applyFill="1" applyBorder="1" applyAlignment="1">
      <alignment horizontal="center" wrapText="1"/>
    </xf>
    <xf numFmtId="0" fontId="2" fillId="11" borderId="3" xfId="1" applyFont="1" applyFill="1" applyBorder="1" applyAlignment="1">
      <alignment horizontal="center" wrapText="1"/>
    </xf>
    <xf numFmtId="0" fontId="2" fillId="11" borderId="4" xfId="1" applyFont="1" applyFill="1" applyBorder="1" applyAlignment="1">
      <alignment horizontal="center" wrapText="1"/>
    </xf>
    <xf numFmtId="0" fontId="7" fillId="12" borderId="2" xfId="1" applyFont="1" applyFill="1" applyBorder="1" applyAlignment="1">
      <alignment horizontal="center" wrapText="1"/>
    </xf>
    <xf numFmtId="0" fontId="7" fillId="12" borderId="3" xfId="1" applyFont="1" applyFill="1" applyBorder="1" applyAlignment="1">
      <alignment horizontal="center" wrapText="1"/>
    </xf>
    <xf numFmtId="0" fontId="7" fillId="12" borderId="4" xfId="1" applyFont="1" applyFill="1" applyBorder="1" applyAlignment="1">
      <alignment horizontal="center" wrapText="1"/>
    </xf>
    <xf numFmtId="0" fontId="7" fillId="14" borderId="2" xfId="1" applyFont="1" applyFill="1" applyBorder="1" applyAlignment="1">
      <alignment horizontal="center" wrapText="1"/>
    </xf>
    <xf numFmtId="0" fontId="7" fillId="14" borderId="3" xfId="1" applyFont="1" applyFill="1" applyBorder="1" applyAlignment="1">
      <alignment horizontal="center" wrapText="1"/>
    </xf>
    <xf numFmtId="0" fontId="7" fillId="14" borderId="4" xfId="1" applyFont="1" applyFill="1" applyBorder="1" applyAlignment="1">
      <alignment horizontal="center" wrapText="1"/>
    </xf>
    <xf numFmtId="0" fontId="2" fillId="0" borderId="8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167" fontId="7" fillId="0" borderId="11" xfId="0" applyNumberFormat="1" applyFont="1" applyBorder="1" applyAlignment="1">
      <alignment horizontal="center" wrapText="1"/>
    </xf>
    <xf numFmtId="167" fontId="7" fillId="0" borderId="13" xfId="0" applyNumberFormat="1" applyFont="1" applyBorder="1" applyAlignment="1">
      <alignment horizontal="center" wrapText="1"/>
    </xf>
    <xf numFmtId="167" fontId="7" fillId="0" borderId="12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881EC44E-156A-0842-B8A6-B6B58CE18B53}"/>
    <cellStyle name="Normal_QLD COVERED  UNCOV CHARGES 0405 (30-7-04)2" xfId="2" xr:uid="{0AE0BD88-D981-AF48-A723-DB284B315998}"/>
  </cellStyles>
  <dxfs count="0"/>
  <tableStyles count="0" defaultTableStyle="TableStyleMedium2" defaultPivotStyle="PivotStyleLight16"/>
  <colors>
    <mruColors>
      <color rgb="FF66FF33"/>
      <color rgb="FFF06A18"/>
      <color rgb="FF926C00"/>
      <color rgb="FFCCCCFF"/>
      <color rgb="FFC40000"/>
      <color rgb="FF83490F"/>
      <color rgb="FFD0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4F17-B078-4EF3-963C-D4260E66F019}">
  <dimension ref="A1:Q26"/>
  <sheetViews>
    <sheetView workbookViewId="0"/>
  </sheetViews>
  <sheetFormatPr defaultColWidth="8.875" defaultRowHeight="14.25" x14ac:dyDescent="0.2"/>
  <cols>
    <col min="1" max="1" width="22.125" customWidth="1"/>
    <col min="2" max="17" width="17.625" customWidth="1"/>
  </cols>
  <sheetData>
    <row r="1" spans="1:17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x14ac:dyDescent="0.25">
      <c r="A2" s="3" t="s">
        <v>1</v>
      </c>
      <c r="B2" s="121" t="s">
        <v>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3"/>
    </row>
    <row r="3" spans="1:17" ht="45" x14ac:dyDescent="0.25">
      <c r="A3" s="4" t="s">
        <v>2</v>
      </c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6"/>
    </row>
    <row r="4" spans="1:17" ht="48" customHeight="1" x14ac:dyDescent="0.25">
      <c r="A4" s="127" t="s">
        <v>29</v>
      </c>
      <c r="B4" s="115" t="s">
        <v>4</v>
      </c>
      <c r="C4" s="115" t="s">
        <v>5</v>
      </c>
      <c r="D4" s="115" t="s">
        <v>6</v>
      </c>
      <c r="E4" s="115" t="s">
        <v>7</v>
      </c>
      <c r="F4" s="115" t="s">
        <v>8</v>
      </c>
      <c r="G4" s="118" t="s">
        <v>9</v>
      </c>
      <c r="H4" s="120"/>
      <c r="I4" s="118" t="s">
        <v>10</v>
      </c>
      <c r="J4" s="119"/>
      <c r="K4" s="119"/>
      <c r="L4" s="120"/>
      <c r="M4" s="115" t="s">
        <v>11</v>
      </c>
      <c r="N4" s="115" t="s">
        <v>12</v>
      </c>
      <c r="O4" s="115" t="s">
        <v>13</v>
      </c>
      <c r="P4" s="115" t="s">
        <v>14</v>
      </c>
      <c r="Q4" s="115" t="s">
        <v>15</v>
      </c>
    </row>
    <row r="5" spans="1:17" ht="75" x14ac:dyDescent="0.25">
      <c r="A5" s="128"/>
      <c r="B5" s="116"/>
      <c r="C5" s="116"/>
      <c r="D5" s="116"/>
      <c r="E5" s="116"/>
      <c r="F5" s="116"/>
      <c r="G5" s="115" t="s">
        <v>16</v>
      </c>
      <c r="H5" s="115" t="s">
        <v>17</v>
      </c>
      <c r="I5" s="5" t="s">
        <v>18</v>
      </c>
      <c r="J5" s="118" t="s">
        <v>19</v>
      </c>
      <c r="K5" s="119"/>
      <c r="L5" s="120"/>
      <c r="M5" s="116"/>
      <c r="N5" s="116"/>
      <c r="O5" s="116"/>
      <c r="P5" s="116"/>
      <c r="Q5" s="116"/>
    </row>
    <row r="6" spans="1:17" ht="75" x14ac:dyDescent="0.25">
      <c r="A6" s="129"/>
      <c r="B6" s="117"/>
      <c r="C6" s="117"/>
      <c r="D6" s="117"/>
      <c r="E6" s="117"/>
      <c r="F6" s="117"/>
      <c r="G6" s="117"/>
      <c r="H6" s="117"/>
      <c r="I6" s="2"/>
      <c r="J6" s="5" t="s">
        <v>20</v>
      </c>
      <c r="K6" s="5" t="s">
        <v>21</v>
      </c>
      <c r="L6" s="5" t="s">
        <v>22</v>
      </c>
      <c r="M6" s="117"/>
      <c r="N6" s="117"/>
      <c r="O6" s="117"/>
      <c r="P6" s="117"/>
      <c r="Q6" s="117"/>
    </row>
    <row r="7" spans="1:17" ht="75" x14ac:dyDescent="0.25">
      <c r="A7" s="6" t="s">
        <v>30</v>
      </c>
      <c r="B7" s="5"/>
      <c r="C7" s="5"/>
      <c r="D7" s="5"/>
      <c r="E7" s="5"/>
      <c r="F7" s="5"/>
      <c r="G7" s="5"/>
      <c r="H7" s="5"/>
      <c r="I7" s="2"/>
      <c r="J7" s="2"/>
      <c r="K7" s="2"/>
      <c r="L7" s="2"/>
      <c r="M7" s="5"/>
      <c r="N7" s="5"/>
      <c r="O7" s="5"/>
      <c r="P7" s="5"/>
      <c r="Q7" s="5"/>
    </row>
    <row r="8" spans="1:17" ht="15" x14ac:dyDescent="0.25">
      <c r="A8" s="2"/>
      <c r="B8" s="5"/>
      <c r="C8" s="5"/>
      <c r="D8" s="5"/>
      <c r="E8" s="5"/>
      <c r="F8" s="5"/>
      <c r="G8" s="5"/>
      <c r="H8" s="5"/>
      <c r="I8" s="2"/>
      <c r="J8" s="2"/>
      <c r="K8" s="2"/>
      <c r="L8" s="2"/>
      <c r="M8" s="5"/>
      <c r="N8" s="5"/>
      <c r="O8" s="5"/>
      <c r="P8" s="5"/>
      <c r="Q8" s="5"/>
    </row>
    <row r="9" spans="1:17" ht="15" x14ac:dyDescent="0.25">
      <c r="A9" s="2"/>
      <c r="B9" s="5"/>
      <c r="C9" s="5"/>
      <c r="D9" s="5"/>
      <c r="E9" s="5"/>
      <c r="F9" s="5"/>
      <c r="G9" s="5"/>
      <c r="H9" s="5"/>
      <c r="I9" s="2"/>
      <c r="J9" s="2"/>
      <c r="K9" s="2"/>
      <c r="L9" s="2"/>
      <c r="M9" s="5"/>
      <c r="N9" s="5"/>
      <c r="O9" s="5"/>
      <c r="P9" s="5"/>
      <c r="Q9" s="5"/>
    </row>
    <row r="10" spans="1:17" ht="15" x14ac:dyDescent="0.25">
      <c r="A10" s="2"/>
      <c r="B10" s="5"/>
      <c r="C10" s="5"/>
      <c r="D10" s="5"/>
      <c r="E10" s="5"/>
      <c r="F10" s="5"/>
      <c r="G10" s="5"/>
      <c r="H10" s="5"/>
      <c r="I10" s="2"/>
      <c r="J10" s="2"/>
      <c r="K10" s="2"/>
      <c r="L10" s="2"/>
      <c r="M10" s="5"/>
      <c r="N10" s="5"/>
      <c r="O10" s="5"/>
      <c r="P10" s="5"/>
      <c r="Q10" s="5"/>
    </row>
    <row r="11" spans="1:17" ht="15" x14ac:dyDescent="0.25">
      <c r="A11" s="2"/>
      <c r="B11" s="5"/>
      <c r="C11" s="5"/>
      <c r="D11" s="5"/>
      <c r="E11" s="5"/>
      <c r="F11" s="5"/>
      <c r="G11" s="5"/>
      <c r="H11" s="5"/>
      <c r="I11" s="2"/>
      <c r="J11" s="2"/>
      <c r="K11" s="2"/>
      <c r="L11" s="2"/>
      <c r="M11" s="5"/>
      <c r="N11" s="5"/>
      <c r="O11" s="5"/>
      <c r="P11" s="5"/>
      <c r="Q11" s="5"/>
    </row>
    <row r="12" spans="1:17" ht="15" x14ac:dyDescent="0.25">
      <c r="A12" s="2"/>
      <c r="B12" s="5"/>
      <c r="C12" s="5"/>
      <c r="D12" s="5"/>
      <c r="E12" s="5"/>
      <c r="F12" s="5"/>
      <c r="G12" s="5"/>
      <c r="H12" s="5"/>
      <c r="I12" s="2"/>
      <c r="J12" s="2"/>
      <c r="K12" s="2"/>
      <c r="L12" s="2"/>
      <c r="M12" s="5"/>
      <c r="N12" s="5"/>
      <c r="O12" s="5"/>
      <c r="P12" s="5"/>
      <c r="Q12" s="5"/>
    </row>
    <row r="13" spans="1:17" ht="15" x14ac:dyDescent="0.25">
      <c r="A13" s="2"/>
      <c r="B13" s="5"/>
      <c r="C13" s="5"/>
      <c r="D13" s="5"/>
      <c r="E13" s="5"/>
      <c r="F13" s="5"/>
      <c r="G13" s="5"/>
      <c r="H13" s="5"/>
      <c r="I13" s="2"/>
      <c r="J13" s="2"/>
      <c r="K13" s="2"/>
      <c r="L13" s="2"/>
      <c r="M13" s="5"/>
      <c r="N13" s="5"/>
      <c r="O13" s="5"/>
      <c r="P13" s="5"/>
      <c r="Q13" s="5"/>
    </row>
    <row r="14" spans="1:17" ht="15" x14ac:dyDescent="0.25">
      <c r="A14" s="2"/>
      <c r="B14" s="5"/>
      <c r="C14" s="5"/>
      <c r="D14" s="5"/>
      <c r="E14" s="5"/>
      <c r="F14" s="5"/>
      <c r="G14" s="5"/>
      <c r="H14" s="5"/>
      <c r="I14" s="2"/>
      <c r="J14" s="2"/>
      <c r="K14" s="2"/>
      <c r="L14" s="2"/>
      <c r="M14" s="5"/>
      <c r="N14" s="5"/>
      <c r="O14" s="5"/>
      <c r="P14" s="5"/>
      <c r="Q14" s="5"/>
    </row>
    <row r="15" spans="1:17" ht="15" x14ac:dyDescent="0.25">
      <c r="A15" s="2"/>
      <c r="B15" s="5"/>
      <c r="C15" s="5"/>
      <c r="D15" s="5"/>
      <c r="E15" s="5"/>
      <c r="F15" s="5"/>
      <c r="G15" s="5"/>
      <c r="H15" s="5"/>
      <c r="I15" s="2"/>
      <c r="J15" s="2"/>
      <c r="K15" s="2"/>
      <c r="L15" s="2"/>
      <c r="M15" s="5"/>
      <c r="N15" s="5"/>
      <c r="O15" s="5"/>
      <c r="P15" s="5"/>
      <c r="Q15" s="5"/>
    </row>
    <row r="16" spans="1:17" ht="15" x14ac:dyDescent="0.25">
      <c r="A16" s="2"/>
      <c r="B16" s="5"/>
      <c r="C16" s="5"/>
      <c r="D16" s="5"/>
      <c r="E16" s="5"/>
      <c r="F16" s="5"/>
      <c r="G16" s="5"/>
      <c r="H16" s="5"/>
      <c r="I16" s="2"/>
      <c r="J16" s="2"/>
      <c r="K16" s="2"/>
      <c r="L16" s="2"/>
      <c r="M16" s="5"/>
      <c r="N16" s="5"/>
      <c r="O16" s="5"/>
      <c r="P16" s="5"/>
      <c r="Q16" s="5"/>
    </row>
    <row r="17" spans="1:17" ht="15" x14ac:dyDescent="0.25">
      <c r="A17" s="2"/>
      <c r="B17" s="5"/>
      <c r="C17" s="5"/>
      <c r="D17" s="5"/>
      <c r="E17" s="5"/>
      <c r="F17" s="5"/>
      <c r="G17" s="5"/>
      <c r="H17" s="5"/>
      <c r="I17" s="2"/>
      <c r="J17" s="2"/>
      <c r="K17" s="2"/>
      <c r="L17" s="2"/>
      <c r="M17" s="5"/>
      <c r="N17" s="5"/>
      <c r="O17" s="5"/>
      <c r="P17" s="5"/>
      <c r="Q17" s="5"/>
    </row>
    <row r="18" spans="1:17" ht="15" x14ac:dyDescent="0.25">
      <c r="A18" s="2"/>
      <c r="B18" s="5"/>
      <c r="C18" s="5"/>
      <c r="D18" s="5"/>
      <c r="E18" s="5"/>
      <c r="F18" s="5"/>
      <c r="G18" s="5"/>
      <c r="H18" s="5"/>
      <c r="I18" s="2"/>
      <c r="J18" s="2"/>
      <c r="K18" s="2"/>
      <c r="L18" s="2"/>
      <c r="M18" s="5"/>
      <c r="N18" s="5"/>
      <c r="O18" s="5"/>
      <c r="P18" s="5"/>
      <c r="Q18" s="5"/>
    </row>
    <row r="19" spans="1:17" ht="15" x14ac:dyDescent="0.25">
      <c r="A19" s="2"/>
      <c r="B19" s="5"/>
      <c r="C19" s="5"/>
      <c r="D19" s="5"/>
      <c r="E19" s="5"/>
      <c r="F19" s="5"/>
      <c r="G19" s="5"/>
      <c r="H19" s="5"/>
      <c r="I19" s="2"/>
      <c r="J19" s="2"/>
      <c r="K19" s="2"/>
      <c r="L19" s="2"/>
      <c r="M19" s="5"/>
      <c r="N19" s="5"/>
      <c r="O19" s="5"/>
      <c r="P19" s="5"/>
      <c r="Q19" s="5"/>
    </row>
    <row r="20" spans="1:17" ht="15" x14ac:dyDescent="0.25">
      <c r="A20" s="2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5"/>
      <c r="N20" s="5"/>
      <c r="O20" s="5"/>
      <c r="P20" s="5"/>
      <c r="Q20" s="5"/>
    </row>
    <row r="21" spans="1:17" ht="15" x14ac:dyDescent="0.25">
      <c r="A21" s="2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5"/>
      <c r="N21" s="5"/>
      <c r="O21" s="5"/>
      <c r="P21" s="5"/>
      <c r="Q21" s="5"/>
    </row>
    <row r="22" spans="1:17" ht="15" x14ac:dyDescent="0.25">
      <c r="A22" s="2"/>
      <c r="B22" s="5"/>
      <c r="C22" s="5"/>
      <c r="D22" s="5"/>
      <c r="E22" s="5"/>
      <c r="F22" s="5"/>
      <c r="G22" s="5"/>
      <c r="H22" s="5"/>
      <c r="I22" s="2"/>
      <c r="J22" s="2"/>
      <c r="K22" s="2"/>
      <c r="L22" s="2"/>
      <c r="M22" s="5"/>
      <c r="N22" s="5"/>
      <c r="O22" s="5"/>
      <c r="P22" s="5"/>
      <c r="Q22" s="5"/>
    </row>
    <row r="23" spans="1:17" ht="15" x14ac:dyDescent="0.25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</sheetData>
  <mergeCells count="17">
    <mergeCell ref="A4:A6"/>
    <mergeCell ref="B4:B6"/>
    <mergeCell ref="C4:C6"/>
    <mergeCell ref="D4:D6"/>
    <mergeCell ref="E4:E6"/>
    <mergeCell ref="Q4:Q6"/>
    <mergeCell ref="G5:G6"/>
    <mergeCell ref="H5:H6"/>
    <mergeCell ref="J5:L5"/>
    <mergeCell ref="B2:Q3"/>
    <mergeCell ref="F4:F6"/>
    <mergeCell ref="G4:H4"/>
    <mergeCell ref="I4:L4"/>
    <mergeCell ref="M4:M6"/>
    <mergeCell ref="N4:N6"/>
    <mergeCell ref="O4:O6"/>
    <mergeCell ref="P4:P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CE0B-1B5A-49E9-B592-6C8C65991AAD}">
  <sheetPr>
    <tabColor rgb="FF00B0F0"/>
    <pageSetUpPr fitToPage="1"/>
  </sheetPr>
  <dimension ref="A1:V11"/>
  <sheetViews>
    <sheetView zoomScale="70" zoomScaleNormal="70" workbookViewId="0">
      <selection activeCell="B17" sqref="B17"/>
    </sheetView>
  </sheetViews>
  <sheetFormatPr defaultColWidth="8.875" defaultRowHeight="14.25" x14ac:dyDescent="0.2"/>
  <cols>
    <col min="1" max="2" width="44.625" style="75" customWidth="1"/>
    <col min="3" max="3" width="19.625" style="75" customWidth="1"/>
    <col min="4" max="10" width="17.625" style="75" customWidth="1"/>
    <col min="11" max="13" width="10.125" style="75" customWidth="1"/>
    <col min="14" max="14" width="13.875" style="75" customWidth="1"/>
    <col min="15" max="15" width="12.625" style="75" customWidth="1"/>
    <col min="16" max="16" width="11.625" style="75" customWidth="1"/>
    <col min="17" max="21" width="14.625" style="75" customWidth="1"/>
    <col min="22" max="22" width="13.5" style="75" customWidth="1"/>
    <col min="23" max="23" width="1.375" style="75" customWidth="1"/>
    <col min="24" max="16384" width="8.875" style="75"/>
  </cols>
  <sheetData>
    <row r="1" spans="1:22" ht="15" x14ac:dyDescent="0.25">
      <c r="A1" s="74" t="s">
        <v>0</v>
      </c>
      <c r="B1" s="7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30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50" t="s">
        <v>209</v>
      </c>
      <c r="Q4" s="150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51"/>
      <c r="Q5" s="151"/>
      <c r="R5" s="154"/>
      <c r="S5" s="154"/>
      <c r="T5" s="157"/>
      <c r="U5" s="157"/>
      <c r="V5" s="139"/>
    </row>
    <row r="6" spans="1:22" ht="182.25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52"/>
      <c r="Q6" s="152"/>
      <c r="R6" s="155"/>
      <c r="S6" s="155"/>
      <c r="T6" s="158"/>
      <c r="U6" s="158"/>
      <c r="V6" s="140"/>
    </row>
    <row r="7" spans="1:22" ht="15" x14ac:dyDescent="0.25">
      <c r="A7" s="63"/>
      <c r="B7" s="64"/>
      <c r="C7" s="65"/>
      <c r="D7" s="65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5"/>
      <c r="Q7" s="66" t="s">
        <v>39</v>
      </c>
      <c r="R7" s="66"/>
      <c r="S7" s="66" t="s">
        <v>39</v>
      </c>
      <c r="T7" s="66"/>
      <c r="U7" s="66" t="s">
        <v>39</v>
      </c>
      <c r="V7" s="65"/>
    </row>
    <row r="8" spans="1:22" ht="119.25" customHeight="1" x14ac:dyDescent="0.25">
      <c r="A8" s="62"/>
      <c r="B8" s="62" t="s">
        <v>203</v>
      </c>
      <c r="C8" s="60" t="s">
        <v>35</v>
      </c>
      <c r="D8" s="87" t="s">
        <v>71</v>
      </c>
      <c r="E8" s="60" t="s">
        <v>73</v>
      </c>
      <c r="F8" s="68" t="s">
        <v>32</v>
      </c>
      <c r="G8" s="68" t="s">
        <v>40</v>
      </c>
      <c r="H8" s="70">
        <v>122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0"/>
      <c r="O8" s="68" t="s">
        <v>37</v>
      </c>
      <c r="P8" s="77">
        <v>75435</v>
      </c>
      <c r="Q8" s="78">
        <f>P8/H8</f>
        <v>618.31967213114751</v>
      </c>
      <c r="R8" s="77">
        <v>78605</v>
      </c>
      <c r="S8" s="78">
        <f>R8/H8</f>
        <v>644.30327868852464</v>
      </c>
      <c r="T8" s="77">
        <v>80507</v>
      </c>
      <c r="U8" s="78">
        <f>T8/H8</f>
        <v>659.89344262295083</v>
      </c>
      <c r="V8" s="68" t="s">
        <v>253</v>
      </c>
    </row>
    <row r="9" spans="1:22" ht="15" x14ac:dyDescent="0.25">
      <c r="A9" s="62"/>
      <c r="B9" s="62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77"/>
      <c r="Q9" s="60"/>
      <c r="R9" s="60"/>
      <c r="S9" s="60"/>
      <c r="T9" s="60"/>
      <c r="U9" s="60"/>
      <c r="V9" s="60"/>
    </row>
    <row r="10" spans="1:22" ht="15" customHeight="1" x14ac:dyDescent="0.25">
      <c r="A10" s="74" t="s">
        <v>74</v>
      </c>
      <c r="B10" s="109"/>
      <c r="C10" s="172"/>
      <c r="D10" s="173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77"/>
      <c r="Q10" s="60"/>
      <c r="R10" s="60"/>
      <c r="S10" s="60"/>
      <c r="T10" s="60"/>
      <c r="U10" s="60"/>
      <c r="V10" s="60"/>
    </row>
    <row r="11" spans="1:22" ht="15" customHeight="1" x14ac:dyDescent="0.25">
      <c r="A11" s="110" t="s">
        <v>259</v>
      </c>
      <c r="B11" s="112">
        <v>8</v>
      </c>
      <c r="C11" s="172"/>
      <c r="D11" s="173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77"/>
      <c r="Q11" s="60"/>
      <c r="R11" s="60"/>
      <c r="S11" s="60"/>
      <c r="T11" s="60"/>
      <c r="U11" s="60"/>
      <c r="V11" s="60"/>
    </row>
  </sheetData>
  <mergeCells count="23">
    <mergeCell ref="S4:S6"/>
    <mergeCell ref="V4:V6"/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T4:T6"/>
    <mergeCell ref="U4:U6"/>
    <mergeCell ref="O4:O6"/>
    <mergeCell ref="P4:P6"/>
    <mergeCell ref="C10:D10"/>
    <mergeCell ref="C11:D11"/>
    <mergeCell ref="Q4:Q6"/>
    <mergeCell ref="R4:R6"/>
    <mergeCell ref="H5:H6"/>
    <mergeCell ref="I5:I6"/>
    <mergeCell ref="K5:M5"/>
  </mergeCells>
  <pageMargins left="0.7" right="0.7" top="0.75" bottom="0.75" header="0.3" footer="0.3"/>
  <pageSetup paperSize="8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75CF-5C79-4874-8199-11951406222B}">
  <sheetPr>
    <tabColor rgb="FF00B0F0"/>
    <pageSetUpPr fitToPage="1"/>
  </sheetPr>
  <dimension ref="A1:V12"/>
  <sheetViews>
    <sheetView topLeftCell="A5" zoomScale="70" zoomScaleNormal="70" workbookViewId="0">
      <selection activeCell="G26" sqref="G26"/>
    </sheetView>
  </sheetViews>
  <sheetFormatPr defaultColWidth="8.875" defaultRowHeight="14.25" x14ac:dyDescent="0.2"/>
  <cols>
    <col min="1" max="2" width="44.625" style="75" customWidth="1"/>
    <col min="3" max="3" width="19.625" style="75" customWidth="1"/>
    <col min="4" max="10" width="17.625" style="75" customWidth="1"/>
    <col min="11" max="13" width="10.125" style="75" customWidth="1"/>
    <col min="14" max="14" width="13.875" style="75" customWidth="1"/>
    <col min="15" max="15" width="12.625" style="75" customWidth="1"/>
    <col min="16" max="16" width="11.625" style="75" customWidth="1"/>
    <col min="17" max="21" width="14.625" style="75" customWidth="1"/>
    <col min="22" max="22" width="12.625" style="75" customWidth="1"/>
    <col min="23" max="23" width="1.375" style="75" customWidth="1"/>
    <col min="24" max="16384" width="8.875" style="75"/>
  </cols>
  <sheetData>
    <row r="1" spans="1:22" ht="15" x14ac:dyDescent="0.25">
      <c r="A1" s="74" t="s">
        <v>0</v>
      </c>
      <c r="B1" s="7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30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62" t="s">
        <v>239</v>
      </c>
      <c r="Q4" s="162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63"/>
      <c r="Q5" s="163"/>
      <c r="R5" s="154"/>
      <c r="S5" s="154"/>
      <c r="T5" s="157"/>
      <c r="U5" s="157"/>
      <c r="V5" s="139"/>
    </row>
    <row r="6" spans="1:22" ht="182.25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64"/>
      <c r="Q6" s="164"/>
      <c r="R6" s="155"/>
      <c r="S6" s="155"/>
      <c r="T6" s="158"/>
      <c r="U6" s="158"/>
      <c r="V6" s="140"/>
    </row>
    <row r="7" spans="1:22" ht="15" x14ac:dyDescent="0.25">
      <c r="A7" s="64"/>
      <c r="B7" s="64"/>
      <c r="C7" s="65"/>
      <c r="D7" s="65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5"/>
      <c r="Q7" s="66" t="s">
        <v>39</v>
      </c>
      <c r="R7" s="66"/>
      <c r="S7" s="66" t="s">
        <v>39</v>
      </c>
      <c r="T7" s="66"/>
      <c r="U7" s="66" t="s">
        <v>39</v>
      </c>
      <c r="V7" s="65"/>
    </row>
    <row r="8" spans="1:22" ht="125.25" customHeight="1" x14ac:dyDescent="0.25">
      <c r="A8" s="62"/>
      <c r="B8" s="62" t="s">
        <v>107</v>
      </c>
      <c r="C8" s="60" t="s">
        <v>26</v>
      </c>
      <c r="D8" s="87">
        <v>44783</v>
      </c>
      <c r="E8" s="60" t="s">
        <v>69</v>
      </c>
      <c r="F8" s="68" t="s">
        <v>32</v>
      </c>
      <c r="G8" s="68" t="s">
        <v>40</v>
      </c>
      <c r="H8" s="70">
        <v>16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0"/>
      <c r="O8" s="68" t="s">
        <v>37</v>
      </c>
      <c r="P8" s="77">
        <v>106844.82870229005</v>
      </c>
      <c r="Q8" s="78">
        <f>P8/H8</f>
        <v>6677.801793893128</v>
      </c>
      <c r="R8" s="77">
        <v>110713</v>
      </c>
      <c r="S8" s="78">
        <f>R8/H8</f>
        <v>6919.5625</v>
      </c>
      <c r="T8" s="77">
        <v>113372</v>
      </c>
      <c r="U8" s="78">
        <f>T8/H8</f>
        <v>7085.75</v>
      </c>
      <c r="V8" s="68" t="s">
        <v>42</v>
      </c>
    </row>
    <row r="9" spans="1:22" ht="129" customHeight="1" x14ac:dyDescent="0.25">
      <c r="A9" s="62"/>
      <c r="B9" s="62" t="s">
        <v>108</v>
      </c>
      <c r="C9" s="60" t="s">
        <v>26</v>
      </c>
      <c r="D9" s="87">
        <v>44917</v>
      </c>
      <c r="E9" s="60" t="s">
        <v>70</v>
      </c>
      <c r="F9" s="68" t="s">
        <v>32</v>
      </c>
      <c r="G9" s="68" t="s">
        <v>40</v>
      </c>
      <c r="H9" s="68">
        <v>305</v>
      </c>
      <c r="I9" s="70" t="s">
        <v>31</v>
      </c>
      <c r="J9" s="71" t="s">
        <v>31</v>
      </c>
      <c r="K9" s="71" t="s">
        <v>31</v>
      </c>
      <c r="L9" s="71" t="s">
        <v>31</v>
      </c>
      <c r="M9" s="71" t="s">
        <v>31</v>
      </c>
      <c r="N9" s="60"/>
      <c r="O9" s="68" t="s">
        <v>37</v>
      </c>
      <c r="P9" s="77">
        <v>1272011.8759689452</v>
      </c>
      <c r="Q9" s="78">
        <f>P9/H9</f>
        <v>4170.530740881788</v>
      </c>
      <c r="R9" s="77">
        <v>1310668</v>
      </c>
      <c r="S9" s="78">
        <f>R9/H9</f>
        <v>4297.2721311475407</v>
      </c>
      <c r="T9" s="77">
        <v>1334503</v>
      </c>
      <c r="U9" s="78">
        <f>T9/H9</f>
        <v>4375.4196721311473</v>
      </c>
      <c r="V9" s="68" t="s">
        <v>43</v>
      </c>
    </row>
    <row r="10" spans="1:22" ht="15" x14ac:dyDescent="0.25">
      <c r="A10" s="62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77"/>
      <c r="Q10" s="60"/>
      <c r="R10" s="60"/>
      <c r="S10" s="60"/>
      <c r="T10" s="60"/>
      <c r="U10" s="60"/>
      <c r="V10" s="60"/>
    </row>
    <row r="11" spans="1:22" ht="15" customHeight="1" x14ac:dyDescent="0.25">
      <c r="A11" s="74" t="s">
        <v>74</v>
      </c>
      <c r="B11" s="111"/>
      <c r="C11" s="172"/>
      <c r="D11" s="173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77"/>
      <c r="Q11" s="60"/>
      <c r="R11" s="60"/>
      <c r="S11" s="60"/>
      <c r="T11" s="60"/>
      <c r="U11" s="60"/>
      <c r="V11" s="60"/>
    </row>
    <row r="12" spans="1:22" ht="15" customHeight="1" x14ac:dyDescent="0.25">
      <c r="A12" s="110" t="s">
        <v>259</v>
      </c>
      <c r="B12" s="112">
        <v>8</v>
      </c>
      <c r="C12" s="172"/>
      <c r="D12" s="173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77"/>
      <c r="Q12" s="60"/>
      <c r="R12" s="60"/>
      <c r="S12" s="60"/>
      <c r="T12" s="60"/>
      <c r="U12" s="60"/>
      <c r="V12" s="60"/>
    </row>
  </sheetData>
  <mergeCells count="23">
    <mergeCell ref="C11:D11"/>
    <mergeCell ref="C12:D12"/>
    <mergeCell ref="A4:A6"/>
    <mergeCell ref="C4:C6"/>
    <mergeCell ref="D4:D6"/>
    <mergeCell ref="E4:E6"/>
    <mergeCell ref="F4:F6"/>
    <mergeCell ref="V4:V6"/>
    <mergeCell ref="H5:H6"/>
    <mergeCell ref="I5:I6"/>
    <mergeCell ref="K5:M5"/>
    <mergeCell ref="C2:V3"/>
    <mergeCell ref="G4:G6"/>
    <mergeCell ref="H4:I4"/>
    <mergeCell ref="J4:M4"/>
    <mergeCell ref="N4:N6"/>
    <mergeCell ref="O4:O6"/>
    <mergeCell ref="P4:P6"/>
    <mergeCell ref="Q4:Q6"/>
    <mergeCell ref="R4:R6"/>
    <mergeCell ref="S4:S6"/>
    <mergeCell ref="T4:T6"/>
    <mergeCell ref="U4:U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headerFooter>
    <oddFooter>&amp;L&amp;Z&amp;F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881A-8E57-4FBF-9250-503C0C4B5643}">
  <sheetPr>
    <tabColor rgb="FF00B0F0"/>
    <pageSetUpPr fitToPage="1"/>
  </sheetPr>
  <dimension ref="A1:V13"/>
  <sheetViews>
    <sheetView zoomScale="70" zoomScaleNormal="70" workbookViewId="0">
      <selection activeCell="A12" sqref="A12:B13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17" width="14.625" customWidth="1"/>
    <col min="18" max="18" width="11.625" customWidth="1"/>
    <col min="19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221</v>
      </c>
      <c r="Q4" s="169" t="s">
        <v>222</v>
      </c>
      <c r="R4" s="174" t="s">
        <v>219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87.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3"/>
      <c r="S7" s="35" t="s">
        <v>39</v>
      </c>
      <c r="T7" s="35"/>
      <c r="U7" s="35"/>
      <c r="V7" s="33"/>
    </row>
    <row r="8" spans="1:22" ht="30" x14ac:dyDescent="0.25">
      <c r="A8" s="30"/>
      <c r="B8" s="5" t="s">
        <v>230</v>
      </c>
      <c r="C8" s="5"/>
      <c r="D8" s="44"/>
      <c r="E8" s="5"/>
      <c r="F8" s="10"/>
      <c r="G8" s="10"/>
      <c r="H8" s="9"/>
      <c r="I8" s="9"/>
      <c r="J8" s="7"/>
      <c r="K8" s="7"/>
      <c r="L8" s="7"/>
      <c r="M8" s="7"/>
      <c r="N8" s="5"/>
      <c r="O8" s="10"/>
      <c r="P8" s="8"/>
      <c r="Q8" s="19"/>
      <c r="R8" s="8"/>
      <c r="S8" s="19"/>
      <c r="T8" s="19"/>
      <c r="U8" s="19"/>
      <c r="V8" s="10"/>
    </row>
    <row r="9" spans="1:22" ht="15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8"/>
      <c r="S9" s="19"/>
      <c r="T9" s="19"/>
      <c r="U9" s="19"/>
      <c r="V9" s="10"/>
    </row>
    <row r="10" spans="1:22" ht="15" x14ac:dyDescent="0.25">
      <c r="A10" s="2"/>
      <c r="B10" s="2"/>
      <c r="C10" s="5"/>
      <c r="D10" s="44"/>
      <c r="E10" s="5"/>
      <c r="F10" s="10"/>
      <c r="G10" s="10"/>
      <c r="H10" s="10"/>
      <c r="I10" s="9"/>
      <c r="J10" s="7"/>
      <c r="K10" s="7"/>
      <c r="L10" s="7"/>
      <c r="M10" s="7"/>
      <c r="N10" s="5"/>
      <c r="O10" s="10"/>
      <c r="P10" s="8"/>
      <c r="Q10" s="19"/>
      <c r="R10" s="8"/>
      <c r="S10" s="19"/>
      <c r="T10" s="19"/>
      <c r="U10" s="19"/>
      <c r="V10" s="10"/>
    </row>
    <row r="11" spans="1:22" ht="15" x14ac:dyDescent="0.25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8"/>
      <c r="S11" s="5"/>
      <c r="T11" s="5"/>
      <c r="U11" s="5"/>
      <c r="V11" s="5"/>
    </row>
    <row r="12" spans="1:22" ht="15" x14ac:dyDescent="0.25">
      <c r="A12" s="1" t="s">
        <v>74</v>
      </c>
      <c r="B12" s="96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8"/>
      <c r="S12" s="5"/>
      <c r="T12" s="5"/>
      <c r="U12" s="5"/>
      <c r="V12" s="5"/>
    </row>
    <row r="13" spans="1:22" ht="15" x14ac:dyDescent="0.25">
      <c r="A13" s="110" t="s">
        <v>259</v>
      </c>
      <c r="B13" s="112">
        <v>8</v>
      </c>
      <c r="C13" s="165"/>
      <c r="D13" s="16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8"/>
      <c r="Q13" s="5"/>
      <c r="R13" s="8"/>
      <c r="S13" s="5"/>
      <c r="T13" s="5"/>
      <c r="U13" s="5"/>
      <c r="V13" s="5"/>
    </row>
  </sheetData>
  <mergeCells count="23">
    <mergeCell ref="I5:I6"/>
    <mergeCell ref="K5:M5"/>
    <mergeCell ref="C12:D12"/>
    <mergeCell ref="C13:D13"/>
    <mergeCell ref="A4:A6"/>
    <mergeCell ref="C4:C6"/>
    <mergeCell ref="D4:D6"/>
    <mergeCell ref="C2:V3"/>
    <mergeCell ref="G4:G6"/>
    <mergeCell ref="H4:I4"/>
    <mergeCell ref="J4:M4"/>
    <mergeCell ref="N4:N6"/>
    <mergeCell ref="O4:O6"/>
    <mergeCell ref="P4:P6"/>
    <mergeCell ref="Q4:Q6"/>
    <mergeCell ref="R4:R6"/>
    <mergeCell ref="S4:S6"/>
    <mergeCell ref="T4:T6"/>
    <mergeCell ref="U4:U6"/>
    <mergeCell ref="E4:E6"/>
    <mergeCell ref="F4:F6"/>
    <mergeCell ref="V4:V6"/>
    <mergeCell ref="H5:H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headerFooter>
    <oddFooter>&amp;L&amp;Z&amp;F 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6FA9-8BCD-49AA-9BDB-FBACE423672F}">
  <sheetPr>
    <tabColor rgb="FF00B0F0"/>
    <pageSetUpPr fitToPage="1"/>
  </sheetPr>
  <dimension ref="A1:V12"/>
  <sheetViews>
    <sheetView zoomScale="70" zoomScaleNormal="70" workbookViewId="0">
      <selection activeCell="B8" sqref="B8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221</v>
      </c>
      <c r="Q4" s="169" t="s">
        <v>222</v>
      </c>
      <c r="R4" s="174" t="s">
        <v>223</v>
      </c>
      <c r="S4" s="174" t="s">
        <v>224</v>
      </c>
      <c r="T4" s="177" t="s">
        <v>242</v>
      </c>
      <c r="U4" s="177" t="s">
        <v>243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64.2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 t="s">
        <v>39</v>
      </c>
      <c r="T7" s="35"/>
      <c r="U7" s="35"/>
      <c r="V7" s="33"/>
    </row>
    <row r="8" spans="1:22" ht="30" x14ac:dyDescent="0.25">
      <c r="A8" s="62"/>
      <c r="B8" s="5" t="s">
        <v>229</v>
      </c>
      <c r="C8" s="5"/>
      <c r="D8" s="44"/>
      <c r="E8" s="5"/>
      <c r="F8" s="10"/>
      <c r="G8" s="10"/>
      <c r="H8" s="9"/>
      <c r="I8" s="9"/>
      <c r="J8" s="7"/>
      <c r="K8" s="7"/>
      <c r="L8" s="7"/>
      <c r="M8" s="7"/>
      <c r="N8" s="5"/>
      <c r="O8" s="10"/>
      <c r="P8" s="8"/>
      <c r="Q8" s="19"/>
      <c r="R8" s="19"/>
      <c r="S8" s="19"/>
      <c r="T8" s="19"/>
      <c r="U8" s="19"/>
      <c r="V8" s="10"/>
    </row>
    <row r="9" spans="1:22" ht="15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19"/>
      <c r="S9" s="19"/>
      <c r="T9" s="19"/>
      <c r="U9" s="19"/>
      <c r="V9" s="10"/>
    </row>
    <row r="10" spans="1:22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x14ac:dyDescent="0.25">
      <c r="A11" s="1" t="s">
        <v>74</v>
      </c>
      <c r="B11" s="17"/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  <row r="12" spans="1:22" ht="15" x14ac:dyDescent="0.25">
      <c r="A12" s="2"/>
      <c r="B12" s="18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5"/>
      <c r="S12" s="5"/>
      <c r="T12" s="5"/>
      <c r="U12" s="5"/>
      <c r="V12" s="5"/>
    </row>
  </sheetData>
  <mergeCells count="23"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O4:O6"/>
    <mergeCell ref="P4:P6"/>
    <mergeCell ref="Q4:Q6"/>
    <mergeCell ref="V4:V6"/>
    <mergeCell ref="H5:H6"/>
    <mergeCell ref="I5:I6"/>
    <mergeCell ref="C11:D11"/>
    <mergeCell ref="C12:D12"/>
    <mergeCell ref="T4:T6"/>
    <mergeCell ref="U4:U6"/>
    <mergeCell ref="R4:R6"/>
    <mergeCell ref="S4:S6"/>
    <mergeCell ref="K5:M5"/>
  </mergeCells>
  <pageMargins left="0.7" right="0.7" top="0.75" bottom="0.75" header="0.3" footer="0.3"/>
  <pageSetup paperSize="8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F2AB-8A62-5D4A-A049-14B3A89D6BAF}">
  <sheetPr>
    <tabColor rgb="FFC00000"/>
    <pageSetUpPr fitToPage="1"/>
  </sheetPr>
  <dimension ref="A1:Z17"/>
  <sheetViews>
    <sheetView topLeftCell="A7" zoomScale="70" zoomScaleNormal="70" workbookViewId="0">
      <selection activeCell="A16" sqref="A16:C16"/>
    </sheetView>
  </sheetViews>
  <sheetFormatPr defaultColWidth="8.875" defaultRowHeight="14.25" x14ac:dyDescent="0.2"/>
  <cols>
    <col min="1" max="1" width="44.625" style="21" customWidth="1"/>
    <col min="2" max="2" width="17.625" style="21" customWidth="1"/>
    <col min="3" max="3" width="14.5" style="21" customWidth="1"/>
    <col min="4" max="9" width="17.625" style="21" customWidth="1"/>
    <col min="10" max="12" width="10.125" style="21" customWidth="1"/>
    <col min="13" max="13" width="13.875" style="21" customWidth="1"/>
    <col min="14" max="14" width="12.625" style="21" customWidth="1"/>
    <col min="15" max="15" width="11.625" style="21" customWidth="1"/>
    <col min="16" max="16" width="14.625" style="21" customWidth="1"/>
    <col min="17" max="20" width="14.625" style="95" customWidth="1"/>
    <col min="21" max="21" width="14.125" style="21" customWidth="1"/>
    <col min="22" max="22" width="3.125" style="21" customWidth="1"/>
    <col min="23" max="16384" width="8.875" style="21"/>
  </cols>
  <sheetData>
    <row r="1" spans="1:26" ht="15" x14ac:dyDescent="0.25">
      <c r="A1" s="26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89"/>
      <c r="R1" s="89"/>
      <c r="S1" s="89"/>
      <c r="T1" s="89"/>
      <c r="U1" s="23"/>
    </row>
    <row r="2" spans="1:26" ht="15" x14ac:dyDescent="0.25">
      <c r="A2" s="25" t="s">
        <v>1</v>
      </c>
      <c r="B2" s="180" t="s">
        <v>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2"/>
    </row>
    <row r="3" spans="1:26" ht="30" x14ac:dyDescent="0.25">
      <c r="A3" s="24" t="s">
        <v>2</v>
      </c>
      <c r="B3" s="183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</row>
    <row r="4" spans="1:26" ht="48" customHeight="1" x14ac:dyDescent="0.25">
      <c r="A4" s="205" t="s">
        <v>29</v>
      </c>
      <c r="B4" s="186" t="s">
        <v>4</v>
      </c>
      <c r="C4" s="186" t="s">
        <v>5</v>
      </c>
      <c r="D4" s="186" t="s">
        <v>6</v>
      </c>
      <c r="E4" s="186" t="s">
        <v>7</v>
      </c>
      <c r="F4" s="186" t="s">
        <v>8</v>
      </c>
      <c r="G4" s="189" t="s">
        <v>9</v>
      </c>
      <c r="H4" s="190"/>
      <c r="I4" s="189" t="s">
        <v>10</v>
      </c>
      <c r="J4" s="191"/>
      <c r="K4" s="191"/>
      <c r="L4" s="190"/>
      <c r="M4" s="186" t="s">
        <v>11</v>
      </c>
      <c r="N4" s="186" t="s">
        <v>12</v>
      </c>
      <c r="O4" s="192" t="s">
        <v>244</v>
      </c>
      <c r="P4" s="192" t="s">
        <v>245</v>
      </c>
      <c r="Q4" s="195" t="s">
        <v>246</v>
      </c>
      <c r="R4" s="195" t="s">
        <v>210</v>
      </c>
      <c r="S4" s="198" t="s">
        <v>236</v>
      </c>
      <c r="T4" s="198" t="s">
        <v>237</v>
      </c>
      <c r="U4" s="186" t="s">
        <v>15</v>
      </c>
    </row>
    <row r="5" spans="1:26" ht="75" x14ac:dyDescent="0.25">
      <c r="A5" s="206"/>
      <c r="B5" s="187"/>
      <c r="C5" s="187"/>
      <c r="D5" s="187"/>
      <c r="E5" s="187"/>
      <c r="F5" s="187"/>
      <c r="G5" s="186" t="s">
        <v>16</v>
      </c>
      <c r="H5" s="186" t="s">
        <v>17</v>
      </c>
      <c r="I5" s="22" t="s">
        <v>18</v>
      </c>
      <c r="J5" s="189" t="s">
        <v>19</v>
      </c>
      <c r="K5" s="191"/>
      <c r="L5" s="190"/>
      <c r="M5" s="187"/>
      <c r="N5" s="187"/>
      <c r="O5" s="193"/>
      <c r="P5" s="193"/>
      <c r="Q5" s="196"/>
      <c r="R5" s="196"/>
      <c r="S5" s="199"/>
      <c r="T5" s="199"/>
      <c r="U5" s="187"/>
    </row>
    <row r="6" spans="1:26" ht="183" customHeight="1" x14ac:dyDescent="0.25">
      <c r="A6" s="207"/>
      <c r="B6" s="188"/>
      <c r="C6" s="188"/>
      <c r="D6" s="188"/>
      <c r="E6" s="188"/>
      <c r="F6" s="188"/>
      <c r="G6" s="188"/>
      <c r="H6" s="188"/>
      <c r="I6" s="23"/>
      <c r="J6" s="22" t="s">
        <v>20</v>
      </c>
      <c r="K6" s="22" t="s">
        <v>21</v>
      </c>
      <c r="L6" s="22" t="s">
        <v>22</v>
      </c>
      <c r="M6" s="188"/>
      <c r="N6" s="188"/>
      <c r="O6" s="194"/>
      <c r="P6" s="194"/>
      <c r="Q6" s="197"/>
      <c r="R6" s="197"/>
      <c r="S6" s="200"/>
      <c r="T6" s="200"/>
      <c r="U6" s="188"/>
      <c r="Z6" s="21" t="s">
        <v>205</v>
      </c>
    </row>
    <row r="7" spans="1:26" ht="30" x14ac:dyDescent="0.25">
      <c r="A7" s="50" t="s">
        <v>30</v>
      </c>
      <c r="B7" s="51"/>
      <c r="C7" s="51"/>
      <c r="D7" s="51"/>
      <c r="E7" s="51"/>
      <c r="F7" s="51"/>
      <c r="G7" s="51"/>
      <c r="H7" s="51"/>
      <c r="I7" s="52"/>
      <c r="J7" s="52"/>
      <c r="K7" s="52"/>
      <c r="L7" s="52"/>
      <c r="M7" s="51"/>
      <c r="N7" s="51"/>
      <c r="O7" s="51"/>
      <c r="P7" s="53" t="s">
        <v>39</v>
      </c>
      <c r="Q7" s="90"/>
      <c r="R7" s="53" t="s">
        <v>39</v>
      </c>
      <c r="S7" s="90"/>
      <c r="T7" s="53" t="s">
        <v>39</v>
      </c>
      <c r="U7" s="51"/>
    </row>
    <row r="8" spans="1:26" ht="90" customHeight="1" x14ac:dyDescent="0.25">
      <c r="A8" s="23" t="s">
        <v>213</v>
      </c>
      <c r="B8" s="45" t="s">
        <v>114</v>
      </c>
      <c r="C8" s="107">
        <v>35921</v>
      </c>
      <c r="D8" s="45" t="s">
        <v>121</v>
      </c>
      <c r="E8" s="45" t="s">
        <v>32</v>
      </c>
      <c r="F8" s="106" t="s">
        <v>120</v>
      </c>
      <c r="G8" s="46">
        <v>50</v>
      </c>
      <c r="H8" s="46" t="s">
        <v>31</v>
      </c>
      <c r="I8" s="47" t="s">
        <v>31</v>
      </c>
      <c r="J8" s="47" t="s">
        <v>31</v>
      </c>
      <c r="K8" s="47" t="s">
        <v>31</v>
      </c>
      <c r="L8" s="47" t="s">
        <v>31</v>
      </c>
      <c r="M8" s="22"/>
      <c r="N8" s="45" t="s">
        <v>37</v>
      </c>
      <c r="O8" s="48">
        <v>146621.16</v>
      </c>
      <c r="P8" s="49">
        <f t="shared" ref="P8:P13" si="0">O8/G8</f>
        <v>2932.4232000000002</v>
      </c>
      <c r="Q8" s="91" t="s">
        <v>212</v>
      </c>
      <c r="R8" s="91" t="s">
        <v>212</v>
      </c>
      <c r="S8" s="105" t="s">
        <v>212</v>
      </c>
      <c r="T8" s="105" t="s">
        <v>212</v>
      </c>
      <c r="U8" s="45" t="s">
        <v>42</v>
      </c>
    </row>
    <row r="9" spans="1:26" ht="90" customHeight="1" x14ac:dyDescent="0.25">
      <c r="A9" s="23" t="s">
        <v>214</v>
      </c>
      <c r="B9" s="45" t="s">
        <v>114</v>
      </c>
      <c r="C9" s="108">
        <v>38484</v>
      </c>
      <c r="D9" s="45" t="s">
        <v>119</v>
      </c>
      <c r="E9" s="45" t="s">
        <v>32</v>
      </c>
      <c r="F9" s="45" t="s">
        <v>40</v>
      </c>
      <c r="G9" s="46">
        <v>850</v>
      </c>
      <c r="H9" s="46" t="s">
        <v>31</v>
      </c>
      <c r="I9" s="47" t="s">
        <v>31</v>
      </c>
      <c r="J9" s="47" t="s">
        <v>31</v>
      </c>
      <c r="K9" s="47" t="s">
        <v>31</v>
      </c>
      <c r="L9" s="47" t="s">
        <v>31</v>
      </c>
      <c r="M9" s="22"/>
      <c r="N9" s="45" t="s">
        <v>37</v>
      </c>
      <c r="O9" s="48">
        <v>741253.2688135741</v>
      </c>
      <c r="P9" s="49">
        <f t="shared" si="0"/>
        <v>872.06266919244013</v>
      </c>
      <c r="Q9" s="92">
        <v>768086</v>
      </c>
      <c r="R9" s="93">
        <f>Q9/G9</f>
        <v>903.63058823529411</v>
      </c>
      <c r="S9" s="93">
        <v>786533.45</v>
      </c>
      <c r="T9" s="93">
        <f>S9/G9</f>
        <v>925.33347058823529</v>
      </c>
      <c r="U9" s="45" t="s">
        <v>118</v>
      </c>
    </row>
    <row r="10" spans="1:26" ht="90" customHeight="1" x14ac:dyDescent="0.25">
      <c r="A10" s="23" t="s">
        <v>215</v>
      </c>
      <c r="B10" s="45" t="s">
        <v>114</v>
      </c>
      <c r="C10" s="45" t="s">
        <v>130</v>
      </c>
      <c r="D10" s="45" t="s">
        <v>117</v>
      </c>
      <c r="E10" s="45" t="s">
        <v>32</v>
      </c>
      <c r="F10" s="45" t="s">
        <v>40</v>
      </c>
      <c r="G10" s="46">
        <v>500</v>
      </c>
      <c r="H10" s="46" t="s">
        <v>31</v>
      </c>
      <c r="I10" s="47" t="s">
        <v>31</v>
      </c>
      <c r="J10" s="47" t="s">
        <v>31</v>
      </c>
      <c r="K10" s="47" t="s">
        <v>31</v>
      </c>
      <c r="L10" s="47" t="s">
        <v>31</v>
      </c>
      <c r="M10" s="22"/>
      <c r="N10" s="45" t="s">
        <v>37</v>
      </c>
      <c r="O10" s="48">
        <v>239071.38931297709</v>
      </c>
      <c r="P10" s="49">
        <f t="shared" si="0"/>
        <v>478.14277862595418</v>
      </c>
      <c r="Q10" s="92">
        <v>247726</v>
      </c>
      <c r="R10" s="93">
        <f>Q10/G10</f>
        <v>495.452</v>
      </c>
      <c r="S10" s="93">
        <v>253675.3</v>
      </c>
      <c r="T10" s="93">
        <f>S10/G10</f>
        <v>507.35059999999999</v>
      </c>
      <c r="U10" s="45" t="s">
        <v>42</v>
      </c>
    </row>
    <row r="11" spans="1:26" ht="90" customHeight="1" x14ac:dyDescent="0.25">
      <c r="A11" s="23" t="s">
        <v>216</v>
      </c>
      <c r="B11" s="45" t="s">
        <v>114</v>
      </c>
      <c r="C11" s="45" t="s">
        <v>131</v>
      </c>
      <c r="D11" s="45" t="s">
        <v>116</v>
      </c>
      <c r="E11" s="45" t="s">
        <v>32</v>
      </c>
      <c r="F11" s="45" t="s">
        <v>40</v>
      </c>
      <c r="G11" s="46">
        <v>60</v>
      </c>
      <c r="H11" s="46" t="s">
        <v>31</v>
      </c>
      <c r="I11" s="47" t="s">
        <v>31</v>
      </c>
      <c r="J11" s="47" t="s">
        <v>31</v>
      </c>
      <c r="K11" s="47" t="s">
        <v>31</v>
      </c>
      <c r="L11" s="47" t="s">
        <v>31</v>
      </c>
      <c r="M11" s="22"/>
      <c r="N11" s="45" t="s">
        <v>37</v>
      </c>
      <c r="O11" s="48">
        <v>81061.132075471687</v>
      </c>
      <c r="P11" s="49">
        <f t="shared" si="0"/>
        <v>1351.0188679245282</v>
      </c>
      <c r="Q11" s="91">
        <v>83995.47</v>
      </c>
      <c r="R11" s="91">
        <f>Q11/G11</f>
        <v>1399.9245000000001</v>
      </c>
      <c r="S11" s="91">
        <v>86012.83</v>
      </c>
      <c r="T11" s="91">
        <f>S11/G11</f>
        <v>1433.5471666666667</v>
      </c>
      <c r="U11" s="45" t="s">
        <v>42</v>
      </c>
    </row>
    <row r="12" spans="1:26" ht="90" customHeight="1" x14ac:dyDescent="0.25">
      <c r="A12" s="23" t="s">
        <v>217</v>
      </c>
      <c r="B12" s="45" t="s">
        <v>114</v>
      </c>
      <c r="C12" s="45" t="s">
        <v>132</v>
      </c>
      <c r="D12" s="45" t="s">
        <v>115</v>
      </c>
      <c r="E12" s="45" t="s">
        <v>32</v>
      </c>
      <c r="F12" s="45" t="s">
        <v>40</v>
      </c>
      <c r="G12" s="46">
        <v>3698</v>
      </c>
      <c r="H12" s="46" t="s">
        <v>31</v>
      </c>
      <c r="I12" s="47" t="s">
        <v>31</v>
      </c>
      <c r="J12" s="47" t="s">
        <v>31</v>
      </c>
      <c r="K12" s="47" t="s">
        <v>31</v>
      </c>
      <c r="L12" s="47" t="s">
        <v>31</v>
      </c>
      <c r="M12" s="22"/>
      <c r="N12" s="45" t="s">
        <v>37</v>
      </c>
      <c r="O12" s="48">
        <v>37082.253043725992</v>
      </c>
      <c r="P12" s="49">
        <f t="shared" si="0"/>
        <v>10.027650904198483</v>
      </c>
      <c r="Q12" s="92">
        <v>38425</v>
      </c>
      <c r="R12" s="93">
        <f>Q12/G12</f>
        <v>10.390751757706868</v>
      </c>
      <c r="S12" s="93">
        <v>39347.46</v>
      </c>
      <c r="T12" s="93">
        <f>S12/G12</f>
        <v>10.640200108166576</v>
      </c>
      <c r="U12" s="45" t="s">
        <v>42</v>
      </c>
    </row>
    <row r="13" spans="1:26" ht="90" customHeight="1" x14ac:dyDescent="0.25">
      <c r="A13" s="23" t="s">
        <v>218</v>
      </c>
      <c r="B13" s="45" t="s">
        <v>114</v>
      </c>
      <c r="C13" s="45" t="s">
        <v>110</v>
      </c>
      <c r="D13" s="45" t="s">
        <v>67</v>
      </c>
      <c r="E13" s="45" t="s">
        <v>32</v>
      </c>
      <c r="F13" s="45" t="s">
        <v>40</v>
      </c>
      <c r="G13" s="45">
        <v>493</v>
      </c>
      <c r="H13" s="46" t="s">
        <v>31</v>
      </c>
      <c r="I13" s="47" t="s">
        <v>31</v>
      </c>
      <c r="J13" s="47" t="s">
        <v>31</v>
      </c>
      <c r="K13" s="47" t="s">
        <v>31</v>
      </c>
      <c r="L13" s="47" t="s">
        <v>31</v>
      </c>
      <c r="M13" s="22"/>
      <c r="N13" s="45" t="s">
        <v>37</v>
      </c>
      <c r="O13" s="48">
        <v>136876.1979949479</v>
      </c>
      <c r="P13" s="49">
        <f t="shared" si="0"/>
        <v>277.6393468457361</v>
      </c>
      <c r="Q13" s="92">
        <v>141831</v>
      </c>
      <c r="R13" s="93">
        <f>Q13/G13</f>
        <v>287.68965517241378</v>
      </c>
      <c r="S13" s="93">
        <v>145237.41</v>
      </c>
      <c r="T13" s="93">
        <f>S13/G13</f>
        <v>294.59920892494932</v>
      </c>
      <c r="U13" s="45" t="s">
        <v>42</v>
      </c>
    </row>
    <row r="14" spans="1:26" ht="15" x14ac:dyDescent="0.25">
      <c r="A14" s="23"/>
      <c r="B14" s="22"/>
      <c r="C14" s="22"/>
      <c r="D14" s="22"/>
      <c r="E14" s="22"/>
      <c r="F14" s="22"/>
      <c r="G14" s="22"/>
      <c r="H14" s="22"/>
      <c r="I14" s="23"/>
      <c r="J14" s="23"/>
      <c r="K14" s="23"/>
      <c r="L14" s="23"/>
      <c r="M14" s="22"/>
      <c r="N14" s="22"/>
      <c r="O14" s="22"/>
      <c r="P14" s="22"/>
      <c r="Q14" s="94"/>
      <c r="R14" s="94"/>
      <c r="S14" s="94"/>
      <c r="T14" s="94"/>
      <c r="U14" s="22"/>
    </row>
    <row r="15" spans="1:26" ht="30.75" customHeight="1" x14ac:dyDescent="0.25">
      <c r="A15" s="26" t="s">
        <v>74</v>
      </c>
      <c r="B15" s="201"/>
      <c r="C15" s="20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94"/>
      <c r="R15" s="94"/>
      <c r="S15" s="94"/>
      <c r="T15" s="94"/>
      <c r="U15" s="22"/>
    </row>
    <row r="16" spans="1:26" ht="15" customHeight="1" x14ac:dyDescent="0.25">
      <c r="A16" s="110" t="s">
        <v>259</v>
      </c>
      <c r="B16" s="203">
        <v>9</v>
      </c>
      <c r="C16" s="20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94"/>
      <c r="R16" s="94"/>
      <c r="S16" s="94"/>
      <c r="T16" s="94"/>
      <c r="U16" s="22"/>
    </row>
    <row r="17" spans="1:21" ht="15" x14ac:dyDescent="0.25">
      <c r="A17" s="23"/>
      <c r="B17" s="201"/>
      <c r="C17" s="20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94"/>
      <c r="R17" s="94"/>
      <c r="S17" s="94"/>
      <c r="T17" s="94"/>
      <c r="U17" s="22"/>
    </row>
  </sheetData>
  <mergeCells count="24">
    <mergeCell ref="A4:A6"/>
    <mergeCell ref="B4:B6"/>
    <mergeCell ref="C4:C6"/>
    <mergeCell ref="H5:H6"/>
    <mergeCell ref="J5:L5"/>
    <mergeCell ref="B17:C17"/>
    <mergeCell ref="B15:C15"/>
    <mergeCell ref="B16:C16"/>
    <mergeCell ref="B2:U3"/>
    <mergeCell ref="F4:F6"/>
    <mergeCell ref="G4:H4"/>
    <mergeCell ref="I4:L4"/>
    <mergeCell ref="M4:M6"/>
    <mergeCell ref="N4:N6"/>
    <mergeCell ref="O4:O6"/>
    <mergeCell ref="P4:P6"/>
    <mergeCell ref="Q4:Q6"/>
    <mergeCell ref="R4:R6"/>
    <mergeCell ref="S4:S6"/>
    <mergeCell ref="T4:T6"/>
    <mergeCell ref="D4:D6"/>
    <mergeCell ref="E4:E6"/>
    <mergeCell ref="U4:U6"/>
    <mergeCell ref="G5:G6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Footer>&amp;L&amp;Z&amp;F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136D-1FA8-428E-B55E-09C642050466}">
  <sheetPr>
    <tabColor rgb="FFC00000"/>
    <pageSetUpPr fitToPage="1"/>
  </sheetPr>
  <dimension ref="A1:V13"/>
  <sheetViews>
    <sheetView zoomScale="70" zoomScaleNormal="70" workbookViewId="0">
      <selection activeCell="B12" sqref="B12:C12"/>
    </sheetView>
  </sheetViews>
  <sheetFormatPr defaultColWidth="8.875" defaultRowHeight="14.25" x14ac:dyDescent="0.2"/>
  <cols>
    <col min="1" max="1" width="48.625" bestFit="1" customWidth="1"/>
    <col min="2" max="2" width="48.625" customWidth="1"/>
    <col min="3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3.1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15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244</v>
      </c>
      <c r="Q4" s="169" t="s">
        <v>222</v>
      </c>
      <c r="R4" s="174" t="s">
        <v>219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89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 t="s">
        <v>39</v>
      </c>
      <c r="T7" s="35"/>
      <c r="U7" s="35" t="s">
        <v>39</v>
      </c>
      <c r="V7" s="33"/>
    </row>
    <row r="8" spans="1:22" ht="115.5" customHeight="1" x14ac:dyDescent="0.25">
      <c r="A8" s="2"/>
      <c r="B8" s="2" t="s">
        <v>98</v>
      </c>
      <c r="C8" s="5" t="s">
        <v>25</v>
      </c>
      <c r="D8" s="5" t="s">
        <v>113</v>
      </c>
      <c r="E8" s="5" t="s">
        <v>67</v>
      </c>
      <c r="F8" s="10" t="s">
        <v>32</v>
      </c>
      <c r="G8" s="10" t="s">
        <v>40</v>
      </c>
      <c r="H8" s="9">
        <v>390</v>
      </c>
      <c r="I8" s="9" t="s">
        <v>31</v>
      </c>
      <c r="J8" s="7" t="s">
        <v>31</v>
      </c>
      <c r="K8" s="7" t="s">
        <v>31</v>
      </c>
      <c r="L8" s="7" t="s">
        <v>31</v>
      </c>
      <c r="M8" s="7" t="s">
        <v>31</v>
      </c>
      <c r="N8" s="5"/>
      <c r="O8" s="10" t="s">
        <v>37</v>
      </c>
      <c r="P8" s="8">
        <v>104021.12752808855</v>
      </c>
      <c r="Q8" s="19">
        <f>P8/H8</f>
        <v>266.72083981561167</v>
      </c>
      <c r="R8" s="8">
        <v>107787</v>
      </c>
      <c r="S8" s="19">
        <f>R8/H8</f>
        <v>276.37692307692305</v>
      </c>
      <c r="T8" s="19">
        <v>110375.36</v>
      </c>
      <c r="U8" s="19">
        <f>T8/H8</f>
        <v>283.01374358974357</v>
      </c>
      <c r="V8" s="10" t="s">
        <v>42</v>
      </c>
    </row>
    <row r="9" spans="1:22" ht="15" x14ac:dyDescent="0.25">
      <c r="A9" s="2"/>
      <c r="B9" s="2"/>
      <c r="C9" s="5"/>
      <c r="D9" s="5"/>
      <c r="E9" s="5"/>
      <c r="F9" s="5"/>
      <c r="G9" s="5"/>
      <c r="H9" s="5"/>
      <c r="I9" s="5"/>
      <c r="J9" s="2"/>
      <c r="K9" s="2"/>
      <c r="L9" s="2"/>
      <c r="M9" s="2"/>
      <c r="N9" s="5"/>
      <c r="O9" s="5"/>
      <c r="P9" s="5"/>
      <c r="Q9" s="5"/>
      <c r="R9" s="5"/>
      <c r="S9" s="5"/>
      <c r="T9" s="5"/>
      <c r="U9" s="5"/>
      <c r="V9" s="5"/>
    </row>
    <row r="10" spans="1:22" ht="15" x14ac:dyDescent="0.25">
      <c r="C10" s="5"/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5" x14ac:dyDescent="0.25">
      <c r="A11" s="1" t="s">
        <v>74</v>
      </c>
      <c r="B11" s="17"/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" x14ac:dyDescent="0.25">
      <c r="A12" s="110" t="s">
        <v>259</v>
      </c>
      <c r="B12" s="203">
        <v>1</v>
      </c>
      <c r="C12" s="20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5" x14ac:dyDescent="0.25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</sheetData>
  <mergeCells count="23">
    <mergeCell ref="S4:S6"/>
    <mergeCell ref="T4:T6"/>
    <mergeCell ref="C11:D11"/>
    <mergeCell ref="A4:A6"/>
    <mergeCell ref="C4:C6"/>
    <mergeCell ref="D4:D6"/>
    <mergeCell ref="E4:E6"/>
    <mergeCell ref="B12:C12"/>
    <mergeCell ref="U4:U6"/>
    <mergeCell ref="C2:V3"/>
    <mergeCell ref="G4:G6"/>
    <mergeCell ref="H4:I4"/>
    <mergeCell ref="J4:M4"/>
    <mergeCell ref="N4:N6"/>
    <mergeCell ref="O4:O6"/>
    <mergeCell ref="P4:P6"/>
    <mergeCell ref="Q4:Q6"/>
    <mergeCell ref="F4:F6"/>
    <mergeCell ref="V4:V6"/>
    <mergeCell ref="H5:H6"/>
    <mergeCell ref="I5:I6"/>
    <mergeCell ref="K5:M5"/>
    <mergeCell ref="R4:R6"/>
  </mergeCells>
  <pageMargins left="0.70866141732283472" right="0.70866141732283472" top="0.74803149606299213" bottom="0.74803149606299213" header="0.31496062992125984" footer="0.31496062992125984"/>
  <pageSetup paperSize="8" scale="49" fitToHeight="0" orientation="landscape" r:id="rId1"/>
  <headerFooter>
    <oddFooter>&amp;L&amp;Z&amp;F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AB51-BF74-4DA8-BC80-0293FCDF8236}">
  <sheetPr>
    <tabColor rgb="FFC00000"/>
    <pageSetUpPr fitToPage="1"/>
  </sheetPr>
  <dimension ref="A1:V18"/>
  <sheetViews>
    <sheetView topLeftCell="B1" zoomScale="70" zoomScaleNormal="70" workbookViewId="0">
      <selection activeCell="A18" sqref="A18:B18"/>
    </sheetView>
  </sheetViews>
  <sheetFormatPr defaultColWidth="8.875" defaultRowHeight="14.25" x14ac:dyDescent="0.2"/>
  <cols>
    <col min="1" max="2" width="45.625" customWidth="1"/>
    <col min="3" max="3" width="19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style="75" customWidth="1"/>
    <col min="22" max="22" width="12.625" customWidth="1"/>
    <col min="23" max="23" width="2.1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62"/>
      <c r="R1" s="62"/>
      <c r="S1" s="62"/>
      <c r="T1" s="62"/>
      <c r="U1" s="6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15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244</v>
      </c>
      <c r="Q4" s="162" t="s">
        <v>206</v>
      </c>
      <c r="R4" s="153" t="s">
        <v>207</v>
      </c>
      <c r="S4" s="153" t="s">
        <v>247</v>
      </c>
      <c r="T4" s="156" t="s">
        <v>236</v>
      </c>
      <c r="U4" s="156" t="s">
        <v>237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63"/>
      <c r="R5" s="154"/>
      <c r="S5" s="154"/>
      <c r="T5" s="157"/>
      <c r="U5" s="157"/>
      <c r="V5" s="116"/>
    </row>
    <row r="6" spans="1:22" ht="174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64"/>
      <c r="R6" s="155"/>
      <c r="S6" s="155"/>
      <c r="T6" s="158"/>
      <c r="U6" s="158"/>
      <c r="V6" s="117"/>
    </row>
    <row r="7" spans="1:22" ht="15" x14ac:dyDescent="0.25">
      <c r="A7" s="6"/>
      <c r="B7" s="6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66" t="s">
        <v>39</v>
      </c>
      <c r="R7" s="66"/>
      <c r="S7" s="66"/>
      <c r="T7" s="66"/>
      <c r="U7" s="66"/>
      <c r="V7" s="33"/>
    </row>
    <row r="8" spans="1:22" ht="111.75" customHeight="1" x14ac:dyDescent="0.25">
      <c r="A8" s="2"/>
      <c r="B8" s="2" t="s">
        <v>99</v>
      </c>
      <c r="C8" s="5" t="s">
        <v>27</v>
      </c>
      <c r="D8" s="10" t="s">
        <v>110</v>
      </c>
      <c r="E8" s="10" t="s">
        <v>68</v>
      </c>
      <c r="F8" s="10" t="s">
        <v>32</v>
      </c>
      <c r="G8" s="10" t="s">
        <v>40</v>
      </c>
      <c r="H8" s="9">
        <v>300</v>
      </c>
      <c r="I8" s="9" t="s">
        <v>31</v>
      </c>
      <c r="J8" s="7" t="s">
        <v>31</v>
      </c>
      <c r="K8" s="7" t="s">
        <v>31</v>
      </c>
      <c r="L8" s="7" t="s">
        <v>31</v>
      </c>
      <c r="M8" s="7" t="s">
        <v>31</v>
      </c>
      <c r="N8" s="5"/>
      <c r="O8" s="20" t="s">
        <v>38</v>
      </c>
      <c r="P8" s="8"/>
      <c r="Q8" s="97">
        <v>9.33</v>
      </c>
      <c r="R8" s="73"/>
      <c r="S8" s="97">
        <v>9.6339000000000006</v>
      </c>
      <c r="T8" s="97"/>
      <c r="U8" s="97">
        <v>9.8422000000000001</v>
      </c>
      <c r="V8" s="10" t="s">
        <v>42</v>
      </c>
    </row>
    <row r="9" spans="1:22" ht="106.5" customHeight="1" x14ac:dyDescent="0.25">
      <c r="A9" s="2"/>
      <c r="B9" s="2" t="s">
        <v>100</v>
      </c>
      <c r="C9" s="5" t="s">
        <v>27</v>
      </c>
      <c r="D9" s="10" t="s">
        <v>110</v>
      </c>
      <c r="E9" s="10" t="s">
        <v>68</v>
      </c>
      <c r="F9" s="10" t="s">
        <v>32</v>
      </c>
      <c r="G9" s="10" t="s">
        <v>40</v>
      </c>
      <c r="H9" s="10">
        <v>80</v>
      </c>
      <c r="I9" s="9" t="s">
        <v>31</v>
      </c>
      <c r="J9" s="7" t="s">
        <v>31</v>
      </c>
      <c r="K9" s="7" t="s">
        <v>31</v>
      </c>
      <c r="L9" s="7" t="s">
        <v>31</v>
      </c>
      <c r="M9" s="7" t="s">
        <v>31</v>
      </c>
      <c r="N9" s="5"/>
      <c r="O9" s="10" t="s">
        <v>37</v>
      </c>
      <c r="P9" s="8">
        <v>253320.77258426958</v>
      </c>
      <c r="Q9" s="78">
        <f t="shared" ref="Q9:Q15" si="0">P9/H9</f>
        <v>3166.5096573033697</v>
      </c>
      <c r="R9" s="77">
        <v>262489</v>
      </c>
      <c r="S9" s="78">
        <f>R9/H9</f>
        <v>3281.1125000000002</v>
      </c>
      <c r="T9" s="78">
        <v>268756.92</v>
      </c>
      <c r="U9" s="78">
        <f>T9/H9</f>
        <v>3359.4614999999999</v>
      </c>
      <c r="V9" s="10" t="s">
        <v>42</v>
      </c>
    </row>
    <row r="10" spans="1:22" ht="105" x14ac:dyDescent="0.25">
      <c r="A10" s="2"/>
      <c r="B10" s="2" t="s">
        <v>101</v>
      </c>
      <c r="C10" s="5" t="s">
        <v>27</v>
      </c>
      <c r="D10" s="10" t="s">
        <v>110</v>
      </c>
      <c r="E10" s="10" t="s">
        <v>68</v>
      </c>
      <c r="F10" s="10" t="s">
        <v>32</v>
      </c>
      <c r="G10" s="10" t="s">
        <v>40</v>
      </c>
      <c r="H10" s="10">
        <v>116</v>
      </c>
      <c r="I10" s="9" t="s">
        <v>31</v>
      </c>
      <c r="J10" s="7" t="s">
        <v>31</v>
      </c>
      <c r="K10" s="7" t="s">
        <v>31</v>
      </c>
      <c r="L10" s="7" t="s">
        <v>31</v>
      </c>
      <c r="M10" s="7" t="s">
        <v>31</v>
      </c>
      <c r="N10" s="5"/>
      <c r="O10" s="10" t="s">
        <v>37</v>
      </c>
      <c r="P10" s="8">
        <v>303024.83999999997</v>
      </c>
      <c r="Q10" s="78">
        <f t="shared" si="0"/>
        <v>2612.2831034482756</v>
      </c>
      <c r="R10" s="208" t="s">
        <v>233</v>
      </c>
      <c r="S10" s="209"/>
      <c r="T10" s="209"/>
      <c r="U10" s="210"/>
      <c r="V10" s="10" t="s">
        <v>44</v>
      </c>
    </row>
    <row r="11" spans="1:22" ht="105" x14ac:dyDescent="0.25">
      <c r="A11" s="2"/>
      <c r="B11" s="2" t="s">
        <v>102</v>
      </c>
      <c r="C11" s="5" t="s">
        <v>27</v>
      </c>
      <c r="D11" s="10" t="s">
        <v>110</v>
      </c>
      <c r="E11" s="10" t="s">
        <v>68</v>
      </c>
      <c r="F11" s="10" t="s">
        <v>32</v>
      </c>
      <c r="G11" s="10" t="s">
        <v>40</v>
      </c>
      <c r="H11" s="10">
        <v>58</v>
      </c>
      <c r="I11" s="9" t="s">
        <v>31</v>
      </c>
      <c r="J11" s="7" t="s">
        <v>31</v>
      </c>
      <c r="K11" s="7" t="s">
        <v>31</v>
      </c>
      <c r="L11" s="7" t="s">
        <v>31</v>
      </c>
      <c r="M11" s="7" t="s">
        <v>31</v>
      </c>
      <c r="N11" s="5"/>
      <c r="O11" s="10" t="s">
        <v>37</v>
      </c>
      <c r="P11" s="8">
        <v>218334.96000000002</v>
      </c>
      <c r="Q11" s="78">
        <f t="shared" si="0"/>
        <v>3764.3958620689659</v>
      </c>
      <c r="R11" s="208" t="s">
        <v>233</v>
      </c>
      <c r="S11" s="209"/>
      <c r="T11" s="209"/>
      <c r="U11" s="210"/>
      <c r="V11" s="10" t="s">
        <v>44</v>
      </c>
    </row>
    <row r="12" spans="1:22" ht="105" x14ac:dyDescent="0.25">
      <c r="A12" s="5"/>
      <c r="B12" s="2" t="s">
        <v>103</v>
      </c>
      <c r="C12" s="5" t="s">
        <v>27</v>
      </c>
      <c r="D12" s="10" t="s">
        <v>110</v>
      </c>
      <c r="E12" s="10" t="s">
        <v>234</v>
      </c>
      <c r="F12" s="10" t="s">
        <v>32</v>
      </c>
      <c r="G12" s="10" t="s">
        <v>40</v>
      </c>
      <c r="H12" s="10">
        <v>925</v>
      </c>
      <c r="I12" s="9" t="s">
        <v>31</v>
      </c>
      <c r="J12" s="7" t="s">
        <v>31</v>
      </c>
      <c r="K12" s="7" t="s">
        <v>31</v>
      </c>
      <c r="L12" s="7" t="s">
        <v>31</v>
      </c>
      <c r="M12" s="7" t="s">
        <v>31</v>
      </c>
      <c r="N12" s="5"/>
      <c r="O12" s="10" t="s">
        <v>37</v>
      </c>
      <c r="P12" s="8">
        <v>571507.23</v>
      </c>
      <c r="Q12" s="78">
        <f t="shared" si="0"/>
        <v>617.84565405405408</v>
      </c>
      <c r="R12" s="208" t="s">
        <v>233</v>
      </c>
      <c r="S12" s="209"/>
      <c r="T12" s="209"/>
      <c r="U12" s="210"/>
      <c r="V12" s="10" t="s">
        <v>44</v>
      </c>
    </row>
    <row r="13" spans="1:22" ht="105" x14ac:dyDescent="0.25">
      <c r="A13" s="2"/>
      <c r="B13" s="2" t="s">
        <v>104</v>
      </c>
      <c r="C13" s="5" t="s">
        <v>27</v>
      </c>
      <c r="D13" s="10" t="s">
        <v>110</v>
      </c>
      <c r="E13" s="10" t="s">
        <v>68</v>
      </c>
      <c r="F13" s="10" t="s">
        <v>32</v>
      </c>
      <c r="G13" s="10" t="s">
        <v>40</v>
      </c>
      <c r="H13" s="10">
        <v>86</v>
      </c>
      <c r="I13" s="9" t="s">
        <v>31</v>
      </c>
      <c r="J13" s="7" t="s">
        <v>31</v>
      </c>
      <c r="K13" s="7" t="s">
        <v>31</v>
      </c>
      <c r="L13" s="7" t="s">
        <v>31</v>
      </c>
      <c r="M13" s="7" t="s">
        <v>31</v>
      </c>
      <c r="N13" s="5"/>
      <c r="O13" s="10" t="s">
        <v>37</v>
      </c>
      <c r="P13" s="8">
        <v>259219.68</v>
      </c>
      <c r="Q13" s="78">
        <f t="shared" si="0"/>
        <v>3014.1823255813952</v>
      </c>
      <c r="R13" s="208" t="s">
        <v>233</v>
      </c>
      <c r="S13" s="209"/>
      <c r="T13" s="209"/>
      <c r="U13" s="210"/>
      <c r="V13" s="10" t="s">
        <v>44</v>
      </c>
    </row>
    <row r="14" spans="1:22" ht="105" x14ac:dyDescent="0.25">
      <c r="A14" s="2"/>
      <c r="B14" s="2" t="s">
        <v>105</v>
      </c>
      <c r="C14" s="5" t="s">
        <v>27</v>
      </c>
      <c r="D14" s="10" t="s">
        <v>110</v>
      </c>
      <c r="E14" s="10" t="s">
        <v>68</v>
      </c>
      <c r="F14" s="10" t="s">
        <v>32</v>
      </c>
      <c r="G14" s="10" t="s">
        <v>40</v>
      </c>
      <c r="H14" s="10">
        <v>158</v>
      </c>
      <c r="I14" s="9" t="s">
        <v>31</v>
      </c>
      <c r="J14" s="7" t="s">
        <v>31</v>
      </c>
      <c r="K14" s="7" t="s">
        <v>31</v>
      </c>
      <c r="L14" s="7" t="s">
        <v>31</v>
      </c>
      <c r="M14" s="7" t="s">
        <v>31</v>
      </c>
      <c r="N14" s="5"/>
      <c r="O14" s="10" t="s">
        <v>37</v>
      </c>
      <c r="P14" s="8">
        <v>342534.83999999997</v>
      </c>
      <c r="Q14" s="78">
        <f t="shared" si="0"/>
        <v>2167.9420253164553</v>
      </c>
      <c r="R14" s="208" t="s">
        <v>233</v>
      </c>
      <c r="S14" s="209"/>
      <c r="T14" s="209"/>
      <c r="U14" s="210"/>
      <c r="V14" s="10" t="s">
        <v>44</v>
      </c>
    </row>
    <row r="15" spans="1:22" ht="105" x14ac:dyDescent="0.25">
      <c r="A15" s="2"/>
      <c r="B15" s="2" t="s">
        <v>106</v>
      </c>
      <c r="C15" s="5" t="s">
        <v>27</v>
      </c>
      <c r="D15" s="10" t="s">
        <v>110</v>
      </c>
      <c r="E15" s="10" t="s">
        <v>68</v>
      </c>
      <c r="F15" s="10" t="s">
        <v>32</v>
      </c>
      <c r="G15" s="10" t="s">
        <v>40</v>
      </c>
      <c r="H15" s="10">
        <v>93</v>
      </c>
      <c r="I15" s="9" t="s">
        <v>31</v>
      </c>
      <c r="J15" s="7" t="s">
        <v>31</v>
      </c>
      <c r="K15" s="7" t="s">
        <v>31</v>
      </c>
      <c r="L15" s="7" t="s">
        <v>31</v>
      </c>
      <c r="M15" s="7" t="s">
        <v>31</v>
      </c>
      <c r="N15" s="5"/>
      <c r="O15" s="10" t="s">
        <v>37</v>
      </c>
      <c r="P15" s="8">
        <v>269440.92</v>
      </c>
      <c r="Q15" s="78">
        <f t="shared" si="0"/>
        <v>2897.2141935483869</v>
      </c>
      <c r="R15" s="208" t="s">
        <v>233</v>
      </c>
      <c r="S15" s="209"/>
      <c r="T15" s="209"/>
      <c r="U15" s="210"/>
      <c r="V15" s="10" t="s">
        <v>44</v>
      </c>
    </row>
    <row r="16" spans="1:22" ht="15" x14ac:dyDescent="0.25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8"/>
      <c r="Q16" s="60"/>
      <c r="R16" s="60"/>
      <c r="S16" s="60"/>
      <c r="T16" s="60"/>
      <c r="U16" s="60"/>
      <c r="V16" s="5"/>
    </row>
    <row r="17" spans="1:22" ht="15" x14ac:dyDescent="0.25">
      <c r="A17" s="1" t="s">
        <v>74</v>
      </c>
      <c r="B17" s="96"/>
      <c r="C17" s="165"/>
      <c r="D17" s="16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8"/>
      <c r="Q17" s="60"/>
      <c r="R17" s="60"/>
      <c r="S17" s="60"/>
      <c r="T17" s="60"/>
      <c r="U17" s="60"/>
      <c r="V17" s="5"/>
    </row>
    <row r="18" spans="1:22" ht="15" x14ac:dyDescent="0.25">
      <c r="A18" s="110" t="s">
        <v>259</v>
      </c>
      <c r="B18" s="112">
        <v>3</v>
      </c>
      <c r="C18" s="165"/>
      <c r="D18" s="16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8"/>
      <c r="Q18" s="60"/>
      <c r="R18" s="60"/>
      <c r="S18" s="60"/>
      <c r="T18" s="60"/>
      <c r="U18" s="60"/>
      <c r="V18" s="5"/>
    </row>
  </sheetData>
  <mergeCells count="29">
    <mergeCell ref="T4:T6"/>
    <mergeCell ref="U4:U6"/>
    <mergeCell ref="R10:U10"/>
    <mergeCell ref="R11:U11"/>
    <mergeCell ref="R13:U13"/>
    <mergeCell ref="R14:U14"/>
    <mergeCell ref="R15:U15"/>
    <mergeCell ref="R12:U12"/>
    <mergeCell ref="C17:D17"/>
    <mergeCell ref="C18:D18"/>
    <mergeCell ref="A4:A6"/>
    <mergeCell ref="C4:C6"/>
    <mergeCell ref="D4:D6"/>
    <mergeCell ref="C2:V3"/>
    <mergeCell ref="G4:G6"/>
    <mergeCell ref="H4:I4"/>
    <mergeCell ref="J4:M4"/>
    <mergeCell ref="N4:N6"/>
    <mergeCell ref="O4:O6"/>
    <mergeCell ref="P4:P6"/>
    <mergeCell ref="Q4:Q6"/>
    <mergeCell ref="E4:E6"/>
    <mergeCell ref="F4:F6"/>
    <mergeCell ref="V4:V6"/>
    <mergeCell ref="H5:H6"/>
    <mergeCell ref="I5:I6"/>
    <mergeCell ref="K5:M5"/>
    <mergeCell ref="R4:R6"/>
    <mergeCell ref="S4:S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headerFooter>
    <oddFooter>&amp;L&amp;Z&amp;F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054E-4DFB-4064-ACF0-AD3308B566EF}">
  <sheetPr>
    <tabColor rgb="FFC00000"/>
    <pageSetUpPr fitToPage="1"/>
  </sheetPr>
  <dimension ref="A1:V11"/>
  <sheetViews>
    <sheetView zoomScale="70" zoomScaleNormal="70" workbookViewId="0">
      <selection activeCell="T4" sqref="T4:U6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244</v>
      </c>
      <c r="Q4" s="169" t="s">
        <v>222</v>
      </c>
      <c r="R4" s="174" t="s">
        <v>223</v>
      </c>
      <c r="S4" s="174" t="s">
        <v>220</v>
      </c>
      <c r="T4" s="177" t="s">
        <v>242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83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235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5" t="s">
        <v>254</v>
      </c>
      <c r="I7" s="33"/>
      <c r="J7" s="34"/>
      <c r="K7" s="34"/>
      <c r="L7" s="34"/>
      <c r="M7" s="34"/>
      <c r="N7" s="33"/>
      <c r="O7" s="33"/>
      <c r="P7" s="33"/>
      <c r="Q7" s="35" t="s">
        <v>255</v>
      </c>
      <c r="R7" s="33"/>
      <c r="S7" s="35" t="s">
        <v>256</v>
      </c>
      <c r="T7" s="35"/>
      <c r="U7" s="35" t="s">
        <v>256</v>
      </c>
      <c r="V7" s="33"/>
    </row>
    <row r="8" spans="1:22" ht="105" x14ac:dyDescent="0.25">
      <c r="A8" s="2"/>
      <c r="B8" s="2" t="s">
        <v>225</v>
      </c>
      <c r="C8" s="5" t="s">
        <v>171</v>
      </c>
      <c r="D8" s="44">
        <v>42552</v>
      </c>
      <c r="E8" s="10" t="s">
        <v>226</v>
      </c>
      <c r="F8" s="10" t="s">
        <v>227</v>
      </c>
      <c r="G8" s="10" t="s">
        <v>40</v>
      </c>
      <c r="H8" s="10">
        <v>925</v>
      </c>
      <c r="I8" s="9"/>
      <c r="J8" s="7"/>
      <c r="K8" s="7"/>
      <c r="L8" s="7"/>
      <c r="M8" s="100">
        <v>1.22</v>
      </c>
      <c r="N8" s="5"/>
      <c r="O8" s="10"/>
      <c r="P8" s="8">
        <v>337414</v>
      </c>
      <c r="Q8" s="99">
        <f>P8/365/925</f>
        <v>0.99937504627915585</v>
      </c>
      <c r="R8" s="8">
        <v>343521</v>
      </c>
      <c r="S8" s="99">
        <f>R8/365/925</f>
        <v>1.017463161791929</v>
      </c>
      <c r="T8" s="8">
        <v>347646.49</v>
      </c>
      <c r="U8" s="99">
        <f>T8/365/925</f>
        <v>1.0296823102554609</v>
      </c>
      <c r="V8" s="10" t="s">
        <v>45</v>
      </c>
    </row>
    <row r="9" spans="1:22" ht="15" x14ac:dyDescent="0.25">
      <c r="A9" s="2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  <c r="Q9" s="5"/>
      <c r="R9" s="5"/>
      <c r="S9" s="5"/>
      <c r="T9" s="5"/>
      <c r="U9" s="5"/>
      <c r="V9" s="5"/>
    </row>
    <row r="10" spans="1:22" ht="15" x14ac:dyDescent="0.25">
      <c r="A10" s="1" t="s">
        <v>74</v>
      </c>
      <c r="B10" s="96"/>
      <c r="C10" s="98"/>
      <c r="D10" s="9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x14ac:dyDescent="0.25">
      <c r="A11" s="110" t="s">
        <v>259</v>
      </c>
      <c r="B11" s="112">
        <v>3</v>
      </c>
      <c r="C11" s="101"/>
      <c r="D11" s="10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</sheetData>
  <mergeCells count="21"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O4:O6"/>
    <mergeCell ref="P4:P6"/>
    <mergeCell ref="Q4:Q6"/>
    <mergeCell ref="V4:V6"/>
    <mergeCell ref="H5:H6"/>
    <mergeCell ref="I5:I6"/>
    <mergeCell ref="R4:R6"/>
    <mergeCell ref="S4:S6"/>
    <mergeCell ref="K5:M5"/>
    <mergeCell ref="T4:T6"/>
    <mergeCell ref="U4:U6"/>
  </mergeCells>
  <pageMargins left="0.7" right="0.7" top="0.75" bottom="0.75" header="0.3" footer="0.3"/>
  <pageSetup paperSize="8" scale="5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1B3E-3C63-42C7-8502-18C97262DAF1}">
  <sheetPr>
    <tabColor rgb="FFC00000"/>
    <pageSetUpPr fitToPage="1"/>
  </sheetPr>
  <dimension ref="A1:V13"/>
  <sheetViews>
    <sheetView topLeftCell="C1" zoomScale="70" zoomScaleNormal="70" workbookViewId="0">
      <selection activeCell="T4" sqref="T4:U6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3.625" customWidth="1"/>
    <col min="17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15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260</v>
      </c>
      <c r="P4" s="169" t="s">
        <v>244</v>
      </c>
      <c r="Q4" s="169" t="s">
        <v>222</v>
      </c>
      <c r="R4" s="174" t="s">
        <v>219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customHeight="1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222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 t="s">
        <v>39</v>
      </c>
      <c r="T7" s="35"/>
      <c r="U7" s="35" t="s">
        <v>39</v>
      </c>
      <c r="V7" s="33"/>
    </row>
    <row r="8" spans="1:22" ht="30" x14ac:dyDescent="0.25">
      <c r="A8" s="30"/>
      <c r="B8" s="98" t="s">
        <v>228</v>
      </c>
      <c r="C8" s="5"/>
      <c r="D8" s="44"/>
      <c r="E8" s="5"/>
      <c r="F8" s="10"/>
      <c r="G8" s="10"/>
      <c r="H8" s="9"/>
      <c r="I8" s="9"/>
      <c r="J8" s="7"/>
      <c r="K8" s="7"/>
      <c r="L8" s="7"/>
      <c r="M8" s="7"/>
      <c r="N8" s="5"/>
      <c r="O8" s="10"/>
      <c r="P8" s="8"/>
      <c r="Q8" s="19"/>
      <c r="R8" s="19"/>
      <c r="S8" s="19"/>
      <c r="T8" s="19"/>
      <c r="U8" s="19"/>
      <c r="V8" s="10"/>
    </row>
    <row r="9" spans="1:22" ht="15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19"/>
      <c r="S9" s="19"/>
      <c r="T9" s="19"/>
      <c r="U9" s="19"/>
      <c r="V9" s="10"/>
    </row>
    <row r="10" spans="1:22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x14ac:dyDescent="0.25">
      <c r="A11" s="1" t="s">
        <v>74</v>
      </c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  <row r="12" spans="1:22" ht="15" x14ac:dyDescent="0.25">
      <c r="A12" s="110" t="s">
        <v>259</v>
      </c>
      <c r="B12" s="113">
        <v>3</v>
      </c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5"/>
      <c r="S12" s="5"/>
      <c r="T12" s="5"/>
      <c r="U12" s="5"/>
      <c r="V12" s="5"/>
    </row>
    <row r="13" spans="1:22" ht="15" x14ac:dyDescent="0.25">
      <c r="A13" s="1"/>
      <c r="B13" s="17"/>
      <c r="C13" s="165"/>
      <c r="D13" s="16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8"/>
      <c r="Q13" s="5"/>
      <c r="R13" s="5"/>
      <c r="S13" s="5"/>
      <c r="T13" s="5"/>
      <c r="U13" s="5"/>
      <c r="V13" s="5"/>
    </row>
  </sheetData>
  <mergeCells count="24">
    <mergeCell ref="V4:V6"/>
    <mergeCell ref="H5:H6"/>
    <mergeCell ref="I5:I6"/>
    <mergeCell ref="C11:D11"/>
    <mergeCell ref="C12:D12"/>
    <mergeCell ref="C13:D13"/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O4:O6"/>
    <mergeCell ref="P4:P6"/>
    <mergeCell ref="Q4:Q6"/>
    <mergeCell ref="U4:U6"/>
    <mergeCell ref="R4:R6"/>
    <mergeCell ref="S4:S6"/>
    <mergeCell ref="T4:T6"/>
    <mergeCell ref="K5:M5"/>
  </mergeCells>
  <pageMargins left="0.7" right="0.7" top="0.75" bottom="0.75" header="0.3" footer="0.3"/>
  <pageSetup paperSize="8" scale="5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8FA7-03F0-4C63-8FB5-959FDCEF41BF}">
  <sheetPr>
    <tabColor rgb="FFF06A18"/>
    <pageSetUpPr fitToPage="1"/>
  </sheetPr>
  <dimension ref="A1:V13"/>
  <sheetViews>
    <sheetView zoomScale="70" zoomScaleNormal="70" workbookViewId="0">
      <selection activeCell="B8" sqref="B8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17" width="14.625" customWidth="1"/>
    <col min="18" max="18" width="11.625" customWidth="1"/>
    <col min="19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261</v>
      </c>
      <c r="Q4" s="169" t="s">
        <v>222</v>
      </c>
      <c r="R4" s="174" t="s">
        <v>223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80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3"/>
      <c r="S7" s="35"/>
      <c r="T7" s="35"/>
      <c r="U7" s="35"/>
      <c r="V7" s="33"/>
    </row>
    <row r="8" spans="1:22" ht="30" x14ac:dyDescent="0.25">
      <c r="A8" s="2"/>
      <c r="B8" s="5" t="s">
        <v>231</v>
      </c>
      <c r="C8" s="5"/>
      <c r="D8" s="44"/>
      <c r="E8" s="5"/>
      <c r="F8" s="10"/>
      <c r="G8" s="10"/>
      <c r="H8" s="10"/>
      <c r="I8" s="9"/>
      <c r="J8" s="7"/>
      <c r="K8" s="7"/>
      <c r="L8" s="7"/>
      <c r="M8" s="7"/>
      <c r="N8" s="5"/>
      <c r="O8" s="10"/>
      <c r="P8" s="8"/>
      <c r="Q8" s="19"/>
      <c r="R8" s="8"/>
      <c r="S8" s="19"/>
      <c r="T8" s="19"/>
      <c r="U8" s="19"/>
      <c r="V8" s="10"/>
    </row>
    <row r="9" spans="1:22" ht="15" x14ac:dyDescent="0.25">
      <c r="A9" s="2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  <c r="Q9" s="5"/>
      <c r="R9" s="8"/>
      <c r="S9" s="19"/>
      <c r="T9" s="19"/>
      <c r="U9" s="19"/>
      <c r="V9" s="5"/>
    </row>
    <row r="10" spans="1:22" ht="15" x14ac:dyDescent="0.25">
      <c r="A10" s="1" t="s">
        <v>74</v>
      </c>
      <c r="B10" s="96"/>
      <c r="C10" s="165"/>
      <c r="D10" s="16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8"/>
      <c r="S10" s="5"/>
      <c r="T10" s="5"/>
      <c r="U10" s="5"/>
      <c r="V10" s="5"/>
    </row>
    <row r="11" spans="1:22" ht="15" x14ac:dyDescent="0.25">
      <c r="A11" s="110" t="s">
        <v>259</v>
      </c>
      <c r="B11" s="113">
        <v>2</v>
      </c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8"/>
      <c r="S11" s="5"/>
      <c r="T11" s="5"/>
      <c r="U11" s="5"/>
      <c r="V11" s="5"/>
    </row>
    <row r="12" spans="1:22" ht="15" x14ac:dyDescent="0.25">
      <c r="A12" s="1"/>
      <c r="B12" s="17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8"/>
      <c r="S12" s="5"/>
      <c r="T12" s="5"/>
      <c r="U12" s="5"/>
      <c r="V12" s="5"/>
    </row>
    <row r="13" spans="1:22" ht="15" x14ac:dyDescent="0.25">
      <c r="S13" s="5"/>
      <c r="T13" s="5"/>
      <c r="U13" s="5"/>
    </row>
  </sheetData>
  <mergeCells count="24"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O4:O6"/>
    <mergeCell ref="P4:P6"/>
    <mergeCell ref="Q4:Q6"/>
    <mergeCell ref="V4:V6"/>
    <mergeCell ref="C10:D10"/>
    <mergeCell ref="C11:D11"/>
    <mergeCell ref="C12:D12"/>
    <mergeCell ref="S4:S6"/>
    <mergeCell ref="T4:T6"/>
    <mergeCell ref="R4:R6"/>
    <mergeCell ref="U4:U6"/>
    <mergeCell ref="H5:H6"/>
    <mergeCell ref="I5:I6"/>
    <mergeCell ref="K5:M5"/>
  </mergeCells>
  <pageMargins left="0.7" right="0.7" top="0.75" bottom="0.75" header="0.3" footer="0.3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5802-DA00-4FD5-895C-8F1F906B00B1}">
  <sheetPr>
    <tabColor rgb="FF66FF33"/>
  </sheetPr>
  <dimension ref="B2:E31"/>
  <sheetViews>
    <sheetView tabSelected="1" workbookViewId="0">
      <selection activeCell="D5" sqref="D5"/>
    </sheetView>
  </sheetViews>
  <sheetFormatPr defaultRowHeight="15" x14ac:dyDescent="0.25"/>
  <cols>
    <col min="1" max="1" width="4.125" style="37" customWidth="1"/>
    <col min="2" max="2" width="33.625" style="39" bestFit="1" customWidth="1"/>
    <col min="3" max="3" width="32.75" style="37" customWidth="1"/>
    <col min="4" max="4" width="41.125" style="37" customWidth="1"/>
    <col min="5" max="5" width="16.25" style="39" customWidth="1"/>
    <col min="6" max="16384" width="9" style="37"/>
  </cols>
  <sheetData>
    <row r="2" spans="2:3" x14ac:dyDescent="0.25">
      <c r="B2" s="37"/>
      <c r="C2" s="38" t="s">
        <v>154</v>
      </c>
    </row>
    <row r="3" spans="2:3" x14ac:dyDescent="0.25">
      <c r="B3" s="37"/>
    </row>
    <row r="4" spans="2:3" x14ac:dyDescent="0.25">
      <c r="B4" s="37" t="s">
        <v>146</v>
      </c>
      <c r="C4" s="37" t="s">
        <v>155</v>
      </c>
    </row>
    <row r="5" spans="2:3" x14ac:dyDescent="0.25">
      <c r="B5" s="130" t="s">
        <v>147</v>
      </c>
      <c r="C5" s="130"/>
    </row>
    <row r="6" spans="2:3" x14ac:dyDescent="0.25">
      <c r="B6" s="40" t="s">
        <v>148</v>
      </c>
      <c r="C6" s="37" t="s">
        <v>156</v>
      </c>
    </row>
    <row r="7" spans="2:3" x14ac:dyDescent="0.25">
      <c r="B7" s="40" t="s">
        <v>152</v>
      </c>
      <c r="C7" s="37" t="s">
        <v>164</v>
      </c>
    </row>
    <row r="8" spans="2:3" x14ac:dyDescent="0.25">
      <c r="B8" s="40"/>
    </row>
    <row r="9" spans="2:3" x14ac:dyDescent="0.25">
      <c r="B9" s="131" t="s">
        <v>149</v>
      </c>
      <c r="C9" s="131"/>
    </row>
    <row r="10" spans="2:3" x14ac:dyDescent="0.25">
      <c r="B10" s="36" t="s">
        <v>157</v>
      </c>
      <c r="C10" s="37" t="s">
        <v>165</v>
      </c>
    </row>
    <row r="11" spans="2:3" x14ac:dyDescent="0.25">
      <c r="B11" s="37" t="s">
        <v>159</v>
      </c>
      <c r="C11" s="37" t="s">
        <v>170</v>
      </c>
    </row>
    <row r="12" spans="2:3" x14ac:dyDescent="0.25">
      <c r="B12" s="37"/>
    </row>
    <row r="13" spans="2:3" x14ac:dyDescent="0.25">
      <c r="B13" s="132" t="s">
        <v>150</v>
      </c>
      <c r="C13" s="132"/>
    </row>
    <row r="14" spans="2:3" x14ac:dyDescent="0.25">
      <c r="B14" s="37" t="s">
        <v>172</v>
      </c>
      <c r="C14" s="37" t="s">
        <v>173</v>
      </c>
    </row>
    <row r="15" spans="2:3" x14ac:dyDescent="0.25">
      <c r="B15" s="36" t="s">
        <v>158</v>
      </c>
      <c r="C15" s="37" t="s">
        <v>177</v>
      </c>
    </row>
    <row r="16" spans="2:3" x14ac:dyDescent="0.25">
      <c r="B16" s="36" t="s">
        <v>163</v>
      </c>
      <c r="C16" s="37" t="s">
        <v>178</v>
      </c>
    </row>
    <row r="17" spans="2:3" x14ac:dyDescent="0.25">
      <c r="B17" s="36" t="s">
        <v>166</v>
      </c>
      <c r="C17" s="37" t="s">
        <v>179</v>
      </c>
    </row>
    <row r="18" spans="2:3" x14ac:dyDescent="0.25">
      <c r="B18" s="36" t="s">
        <v>167</v>
      </c>
      <c r="C18" s="37" t="s">
        <v>180</v>
      </c>
    </row>
    <row r="19" spans="2:3" x14ac:dyDescent="0.25">
      <c r="B19" s="36" t="s">
        <v>174</v>
      </c>
      <c r="C19" s="37" t="s">
        <v>181</v>
      </c>
    </row>
    <row r="20" spans="2:3" x14ac:dyDescent="0.25">
      <c r="B20" s="36"/>
    </row>
    <row r="21" spans="2:3" x14ac:dyDescent="0.25">
      <c r="B21" s="133" t="s">
        <v>151</v>
      </c>
      <c r="C21" s="133"/>
    </row>
    <row r="22" spans="2:3" x14ac:dyDescent="0.25">
      <c r="B22" s="40" t="s">
        <v>160</v>
      </c>
      <c r="C22" s="37" t="s">
        <v>182</v>
      </c>
    </row>
    <row r="23" spans="2:3" x14ac:dyDescent="0.25">
      <c r="B23" s="40" t="s">
        <v>161</v>
      </c>
      <c r="C23" s="37" t="s">
        <v>183</v>
      </c>
    </row>
    <row r="24" spans="2:3" x14ac:dyDescent="0.25">
      <c r="B24" s="40" t="s">
        <v>162</v>
      </c>
      <c r="C24" s="37" t="s">
        <v>184</v>
      </c>
    </row>
    <row r="25" spans="2:3" x14ac:dyDescent="0.25">
      <c r="B25" s="40" t="s">
        <v>171</v>
      </c>
      <c r="C25" s="37" t="s">
        <v>189</v>
      </c>
    </row>
    <row r="26" spans="2:3" x14ac:dyDescent="0.25">
      <c r="B26" s="40" t="s">
        <v>176</v>
      </c>
      <c r="C26" s="37" t="s">
        <v>185</v>
      </c>
    </row>
    <row r="27" spans="2:3" x14ac:dyDescent="0.25">
      <c r="B27" s="40"/>
    </row>
    <row r="28" spans="2:3" x14ac:dyDescent="0.25">
      <c r="B28" s="134" t="s">
        <v>153</v>
      </c>
      <c r="C28" s="134"/>
    </row>
    <row r="29" spans="2:3" x14ac:dyDescent="0.25">
      <c r="B29" s="40" t="s">
        <v>168</v>
      </c>
      <c r="C29" s="37" t="s">
        <v>186</v>
      </c>
    </row>
    <row r="30" spans="2:3" x14ac:dyDescent="0.25">
      <c r="B30" s="40" t="s">
        <v>169</v>
      </c>
      <c r="C30" s="37" t="s">
        <v>187</v>
      </c>
    </row>
    <row r="31" spans="2:3" x14ac:dyDescent="0.25">
      <c r="B31" s="40" t="s">
        <v>175</v>
      </c>
      <c r="C31" s="37" t="s">
        <v>188</v>
      </c>
    </row>
  </sheetData>
  <mergeCells count="5">
    <mergeCell ref="B5:C5"/>
    <mergeCell ref="B9:C9"/>
    <mergeCell ref="B13:C13"/>
    <mergeCell ref="B21:C21"/>
    <mergeCell ref="B28:C28"/>
  </mergeCells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73DB-E7DF-4F40-9024-366957E92926}">
  <sheetPr>
    <tabColor rgb="FFF06A18"/>
    <pageSetUpPr fitToPage="1"/>
  </sheetPr>
  <dimension ref="A1:V18"/>
  <sheetViews>
    <sheetView zoomScale="70" zoomScaleNormal="70" workbookViewId="0">
      <selection activeCell="T4" sqref="T4:U6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261</v>
      </c>
      <c r="Q4" s="169" t="s">
        <v>222</v>
      </c>
      <c r="R4" s="174" t="s">
        <v>223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74.7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/>
      <c r="T7" s="35"/>
      <c r="U7" s="35"/>
      <c r="V7" s="33"/>
    </row>
    <row r="8" spans="1:22" ht="45" x14ac:dyDescent="0.25">
      <c r="A8" s="30"/>
      <c r="B8" s="5" t="s">
        <v>232</v>
      </c>
      <c r="C8" s="5"/>
      <c r="D8" s="44"/>
      <c r="E8" s="5"/>
      <c r="F8" s="10"/>
      <c r="G8" s="10"/>
      <c r="H8" s="9"/>
      <c r="I8" s="9"/>
      <c r="J8" s="7"/>
      <c r="K8" s="7"/>
      <c r="L8" s="7"/>
      <c r="M8" s="7"/>
      <c r="N8" s="5"/>
      <c r="O8" s="10"/>
      <c r="P8" s="8"/>
      <c r="Q8" s="19"/>
      <c r="R8" s="19"/>
      <c r="S8" s="19"/>
      <c r="T8" s="19"/>
      <c r="U8" s="19"/>
      <c r="V8" s="10"/>
    </row>
    <row r="9" spans="1:22" ht="15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19"/>
      <c r="S9" s="19"/>
      <c r="T9" s="19"/>
      <c r="U9" s="19"/>
      <c r="V9" s="10"/>
    </row>
    <row r="10" spans="1:22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x14ac:dyDescent="0.25">
      <c r="A11" s="1" t="s">
        <v>74</v>
      </c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  <row r="12" spans="1:22" ht="15" x14ac:dyDescent="0.25">
      <c r="A12" s="110" t="s">
        <v>259</v>
      </c>
      <c r="B12" s="114">
        <v>1</v>
      </c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5"/>
      <c r="S12" s="5"/>
      <c r="T12" s="5"/>
      <c r="U12" s="5"/>
      <c r="V12" s="5"/>
    </row>
    <row r="13" spans="1:22" ht="15" x14ac:dyDescent="0.25">
      <c r="A13" s="1"/>
      <c r="B13" s="17"/>
      <c r="C13" s="165"/>
      <c r="D13" s="16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8"/>
      <c r="Q13" s="5"/>
      <c r="R13" s="5"/>
      <c r="S13" s="5"/>
      <c r="T13" s="5"/>
      <c r="U13" s="5"/>
      <c r="V13" s="5"/>
    </row>
    <row r="14" spans="1:22" ht="15" x14ac:dyDescent="0.25">
      <c r="A14" s="2"/>
      <c r="B14" s="18"/>
      <c r="C14" s="165"/>
      <c r="D14" s="16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8"/>
      <c r="Q14" s="5"/>
      <c r="R14" s="5"/>
      <c r="S14" s="5"/>
      <c r="T14" s="5"/>
      <c r="U14" s="5"/>
      <c r="V14" s="5"/>
    </row>
    <row r="15" spans="1:22" ht="15" x14ac:dyDescent="0.25">
      <c r="A15" s="1"/>
      <c r="B15" s="17"/>
      <c r="C15" s="165"/>
      <c r="D15" s="16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8"/>
      <c r="Q15" s="5"/>
      <c r="R15" s="5"/>
      <c r="S15" s="5"/>
      <c r="T15" s="5"/>
      <c r="U15" s="5"/>
      <c r="V15" s="5"/>
    </row>
    <row r="16" spans="1:22" ht="15" x14ac:dyDescent="0.25">
      <c r="A16" s="2"/>
      <c r="B16" s="18"/>
      <c r="C16" s="165"/>
      <c r="D16" s="16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8"/>
      <c r="Q16" s="5"/>
      <c r="R16" s="5"/>
      <c r="S16" s="5"/>
      <c r="T16" s="5"/>
      <c r="U16" s="5"/>
      <c r="V16" s="5"/>
    </row>
    <row r="17" spans="1:22" ht="15" x14ac:dyDescent="0.25">
      <c r="A17" s="1"/>
      <c r="B17" s="17"/>
      <c r="C17" s="165"/>
      <c r="D17" s="16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8"/>
      <c r="Q17" s="5"/>
      <c r="R17" s="5"/>
      <c r="S17" s="5"/>
      <c r="T17" s="5"/>
      <c r="U17" s="5"/>
      <c r="V17" s="5"/>
    </row>
    <row r="18" spans="1:22" ht="15" x14ac:dyDescent="0.25">
      <c r="A18" s="2"/>
      <c r="B18" s="18"/>
      <c r="C18" s="165"/>
      <c r="D18" s="16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8"/>
      <c r="Q18" s="5"/>
      <c r="R18" s="5"/>
      <c r="S18" s="5"/>
      <c r="T18" s="5"/>
      <c r="U18" s="5"/>
      <c r="V18" s="5"/>
    </row>
  </sheetData>
  <mergeCells count="29">
    <mergeCell ref="C2:V3"/>
    <mergeCell ref="A4:A6"/>
    <mergeCell ref="C4:C6"/>
    <mergeCell ref="D4:D6"/>
    <mergeCell ref="E4:E6"/>
    <mergeCell ref="F4:F6"/>
    <mergeCell ref="G4:G6"/>
    <mergeCell ref="H4:I4"/>
    <mergeCell ref="J4:M4"/>
    <mergeCell ref="N4:N6"/>
    <mergeCell ref="O4:O6"/>
    <mergeCell ref="P4:P6"/>
    <mergeCell ref="Q4:Q6"/>
    <mergeCell ref="V4:V6"/>
    <mergeCell ref="C17:D17"/>
    <mergeCell ref="C18:D18"/>
    <mergeCell ref="C11:D11"/>
    <mergeCell ref="C12:D12"/>
    <mergeCell ref="C13:D13"/>
    <mergeCell ref="C14:D14"/>
    <mergeCell ref="C15:D15"/>
    <mergeCell ref="C16:D16"/>
    <mergeCell ref="T4:T6"/>
    <mergeCell ref="U4:U6"/>
    <mergeCell ref="H5:H6"/>
    <mergeCell ref="I5:I6"/>
    <mergeCell ref="K5:M5"/>
    <mergeCell ref="R4:R6"/>
    <mergeCell ref="S4:S6"/>
  </mergeCells>
  <pageMargins left="0.7" right="0.7" top="0.75" bottom="0.75" header="0.3" footer="0.3"/>
  <pageSetup paperSize="9" scale="3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EAA5-DC7B-40F5-817F-24E771BD9031}">
  <sheetPr>
    <tabColor rgb="FFF06A18"/>
    <pageSetUpPr fitToPage="1"/>
  </sheetPr>
  <dimension ref="A1:V14"/>
  <sheetViews>
    <sheetView zoomScale="70" zoomScaleNormal="70" workbookViewId="0">
      <selection activeCell="B6" sqref="B6"/>
    </sheetView>
  </sheetViews>
  <sheetFormatPr defaultColWidth="8.875" defaultRowHeight="14.25" x14ac:dyDescent="0.2"/>
  <cols>
    <col min="1" max="2" width="44.125" customWidth="1"/>
    <col min="3" max="3" width="23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1.62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261</v>
      </c>
      <c r="Q4" s="169" t="s">
        <v>222</v>
      </c>
      <c r="R4" s="174" t="s">
        <v>223</v>
      </c>
      <c r="S4" s="174" t="s">
        <v>220</v>
      </c>
      <c r="T4" s="177" t="s">
        <v>240</v>
      </c>
      <c r="U4" s="177" t="s">
        <v>241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75"/>
      <c r="S5" s="175"/>
      <c r="T5" s="178"/>
      <c r="U5" s="178"/>
      <c r="V5" s="116"/>
    </row>
    <row r="6" spans="1:22" ht="186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76"/>
      <c r="S6" s="176"/>
      <c r="T6" s="179"/>
      <c r="U6" s="179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/>
      <c r="T7" s="35"/>
      <c r="U7" s="35"/>
      <c r="V7" s="33"/>
    </row>
    <row r="8" spans="1:22" ht="75" x14ac:dyDescent="0.25">
      <c r="A8" s="88"/>
      <c r="B8" s="5" t="s">
        <v>262</v>
      </c>
      <c r="C8" s="5"/>
      <c r="D8" s="44"/>
      <c r="E8" s="5"/>
      <c r="F8" s="10"/>
      <c r="G8" s="10"/>
      <c r="H8" s="9"/>
      <c r="I8" s="9"/>
      <c r="J8" s="7"/>
      <c r="K8" s="7"/>
      <c r="L8" s="7"/>
      <c r="M8" s="7"/>
      <c r="N8" s="5"/>
      <c r="O8" s="10"/>
      <c r="P8" s="8"/>
      <c r="Q8" s="19"/>
      <c r="R8" s="19"/>
      <c r="S8" s="19"/>
      <c r="T8" s="19"/>
      <c r="U8" s="19"/>
      <c r="V8" s="10" t="s">
        <v>41</v>
      </c>
    </row>
    <row r="9" spans="1:22" ht="19.5" customHeight="1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19"/>
      <c r="S9" s="19"/>
      <c r="T9" s="19"/>
      <c r="U9" s="19"/>
      <c r="V9" s="10" t="s">
        <v>42</v>
      </c>
    </row>
    <row r="10" spans="1:22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x14ac:dyDescent="0.25">
      <c r="A11" s="1" t="s">
        <v>74</v>
      </c>
      <c r="B11" s="17"/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  <row r="12" spans="1:22" ht="15" x14ac:dyDescent="0.25">
      <c r="A12" s="2"/>
      <c r="B12" s="18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5"/>
      <c r="S12" s="5"/>
      <c r="T12" s="5"/>
      <c r="U12" s="5"/>
      <c r="V12" s="5"/>
    </row>
    <row r="14" spans="1:22" x14ac:dyDescent="0.2">
      <c r="F14" s="102"/>
    </row>
  </sheetData>
  <mergeCells count="23">
    <mergeCell ref="A4:A6"/>
    <mergeCell ref="C4:C6"/>
    <mergeCell ref="D4:D6"/>
    <mergeCell ref="E4:E6"/>
    <mergeCell ref="F4:F6"/>
    <mergeCell ref="C11:D11"/>
    <mergeCell ref="C12:D12"/>
    <mergeCell ref="R4:R6"/>
    <mergeCell ref="S4:S6"/>
    <mergeCell ref="C2:V3"/>
    <mergeCell ref="G4:G6"/>
    <mergeCell ref="H4:I4"/>
    <mergeCell ref="J4:M4"/>
    <mergeCell ref="N4:N6"/>
    <mergeCell ref="O4:O6"/>
    <mergeCell ref="P4:P6"/>
    <mergeCell ref="Q4:Q6"/>
    <mergeCell ref="V4:V6"/>
    <mergeCell ref="T4:T6"/>
    <mergeCell ref="U4:U6"/>
    <mergeCell ref="H5:H6"/>
    <mergeCell ref="I5:I6"/>
    <mergeCell ref="K5:M5"/>
  </mergeCells>
  <pageMargins left="0.7" right="0.7" top="0.75" bottom="0.75" header="0.3" footer="0.3"/>
  <pageSetup paperSize="8" scale="5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629F-7285-4304-ADA5-93B9632C059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085B-63E3-1840-B12A-3DCEC28D615A}">
  <sheetPr>
    <tabColor theme="0" tint="-0.249977111117893"/>
  </sheetPr>
  <dimension ref="B1:E9"/>
  <sheetViews>
    <sheetView workbookViewId="0">
      <selection activeCell="H13" sqref="H13:H14"/>
    </sheetView>
  </sheetViews>
  <sheetFormatPr defaultColWidth="11" defaultRowHeight="15" x14ac:dyDescent="0.25"/>
  <cols>
    <col min="1" max="1" width="3.375" style="37" customWidth="1"/>
    <col min="2" max="2" width="17" style="37" bestFit="1" customWidth="1"/>
    <col min="3" max="3" width="23.875" style="37" customWidth="1"/>
    <col min="4" max="4" width="19" style="37" customWidth="1"/>
    <col min="5" max="16384" width="11" style="37"/>
  </cols>
  <sheetData>
    <row r="1" spans="2:5" ht="63" customHeight="1" x14ac:dyDescent="0.25">
      <c r="B1" s="37" t="s">
        <v>125</v>
      </c>
      <c r="C1" s="136" t="s">
        <v>126</v>
      </c>
      <c r="D1" s="136"/>
      <c r="E1" s="136"/>
    </row>
    <row r="2" spans="2:5" ht="60" customHeight="1" x14ac:dyDescent="0.25">
      <c r="C2" s="136" t="s">
        <v>127</v>
      </c>
      <c r="D2" s="136"/>
      <c r="E2" s="136"/>
    </row>
    <row r="3" spans="2:5" ht="60" customHeight="1" x14ac:dyDescent="0.25">
      <c r="C3" s="136" t="s">
        <v>128</v>
      </c>
      <c r="D3" s="136"/>
      <c r="E3" s="136"/>
    </row>
    <row r="4" spans="2:5" x14ac:dyDescent="0.25">
      <c r="C4" s="42"/>
    </row>
    <row r="5" spans="2:5" ht="75" x14ac:dyDescent="0.25">
      <c r="B5" s="135"/>
      <c r="C5" s="135"/>
      <c r="D5" s="43" t="s">
        <v>133</v>
      </c>
    </row>
    <row r="6" spans="2:5" x14ac:dyDescent="0.25">
      <c r="B6" s="135" t="s">
        <v>122</v>
      </c>
      <c r="C6" s="135"/>
      <c r="D6" s="103">
        <v>27</v>
      </c>
    </row>
    <row r="7" spans="2:5" x14ac:dyDescent="0.25">
      <c r="B7" s="137" t="s">
        <v>123</v>
      </c>
      <c r="C7" s="41" t="s">
        <v>135</v>
      </c>
      <c r="D7" s="103">
        <v>20</v>
      </c>
    </row>
    <row r="8" spans="2:5" x14ac:dyDescent="0.25">
      <c r="B8" s="137"/>
      <c r="C8" s="41" t="s">
        <v>134</v>
      </c>
      <c r="D8" s="103">
        <v>12</v>
      </c>
    </row>
    <row r="9" spans="2:5" x14ac:dyDescent="0.25">
      <c r="B9" s="135" t="s">
        <v>124</v>
      </c>
      <c r="C9" s="135"/>
      <c r="D9" s="103">
        <v>19</v>
      </c>
    </row>
  </sheetData>
  <mergeCells count="7">
    <mergeCell ref="B9:C9"/>
    <mergeCell ref="B5:C5"/>
    <mergeCell ref="C1:E1"/>
    <mergeCell ref="C2:E2"/>
    <mergeCell ref="C3:E3"/>
    <mergeCell ref="B7:B8"/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F7AB-26F0-410F-B7E7-44511C1CAB48}">
  <sheetPr>
    <tabColor rgb="FFFF0000"/>
    <pageSetUpPr fitToPage="1"/>
  </sheetPr>
  <dimension ref="A1:V26"/>
  <sheetViews>
    <sheetView topLeftCell="A19" zoomScale="70" zoomScaleNormal="70" workbookViewId="0">
      <selection activeCell="S28" sqref="S28"/>
    </sheetView>
  </sheetViews>
  <sheetFormatPr defaultColWidth="8.875" defaultRowHeight="14.25" x14ac:dyDescent="0.2"/>
  <cols>
    <col min="1" max="1" width="48.625" style="75" bestFit="1" customWidth="1"/>
    <col min="2" max="2" width="48.625" style="75" customWidth="1"/>
    <col min="3" max="10" width="17.625" style="75" customWidth="1"/>
    <col min="11" max="13" width="10.125" style="75" customWidth="1"/>
    <col min="14" max="14" width="13.875" style="75" customWidth="1"/>
    <col min="15" max="15" width="12.625" style="75" customWidth="1"/>
    <col min="16" max="16" width="11.625" style="75" customWidth="1"/>
    <col min="17" max="21" width="14.625" style="75" customWidth="1"/>
    <col min="22" max="22" width="14.125" style="75" customWidth="1"/>
    <col min="23" max="16384" width="8.875" style="75"/>
  </cols>
  <sheetData>
    <row r="1" spans="1:22" ht="15" x14ac:dyDescent="0.25">
      <c r="A1" s="74" t="s">
        <v>0</v>
      </c>
      <c r="B1" s="7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15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50" t="s">
        <v>209</v>
      </c>
      <c r="Q4" s="150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51"/>
      <c r="Q5" s="151"/>
      <c r="R5" s="154"/>
      <c r="S5" s="154"/>
      <c r="T5" s="157"/>
      <c r="U5" s="157"/>
      <c r="V5" s="139"/>
    </row>
    <row r="6" spans="1:22" ht="177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52"/>
      <c r="Q6" s="152"/>
      <c r="R6" s="155"/>
      <c r="S6" s="155"/>
      <c r="T6" s="158"/>
      <c r="U6" s="158"/>
      <c r="V6" s="140"/>
    </row>
    <row r="7" spans="1:22" ht="15" x14ac:dyDescent="0.25">
      <c r="A7" s="63"/>
      <c r="B7" s="64"/>
      <c r="C7" s="65"/>
      <c r="D7" s="65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5"/>
      <c r="Q7" s="66" t="s">
        <v>39</v>
      </c>
      <c r="R7" s="65"/>
      <c r="S7" s="66" t="s">
        <v>39</v>
      </c>
      <c r="T7" s="65"/>
      <c r="U7" s="66" t="s">
        <v>39</v>
      </c>
      <c r="V7" s="65"/>
    </row>
    <row r="8" spans="1:22" ht="90" x14ac:dyDescent="0.25">
      <c r="A8" s="62"/>
      <c r="B8" s="62" t="s">
        <v>77</v>
      </c>
      <c r="C8" s="60" t="s">
        <v>23</v>
      </c>
      <c r="D8" s="60" t="s">
        <v>47</v>
      </c>
      <c r="E8" s="60" t="s">
        <v>48</v>
      </c>
      <c r="F8" s="76" t="s">
        <v>32</v>
      </c>
      <c r="G8" s="68" t="s">
        <v>40</v>
      </c>
      <c r="H8" s="70">
        <v>2400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0"/>
      <c r="O8" s="68" t="s">
        <v>37</v>
      </c>
      <c r="P8" s="77">
        <v>77064</v>
      </c>
      <c r="Q8" s="78">
        <f>P8/H8</f>
        <v>32.11</v>
      </c>
      <c r="R8" s="77">
        <v>79782</v>
      </c>
      <c r="S8" s="78">
        <f>R8/H8</f>
        <v>33.2425</v>
      </c>
      <c r="T8" s="78">
        <v>81804</v>
      </c>
      <c r="U8" s="78">
        <f t="shared" ref="U8:U26" si="0">T8/H8</f>
        <v>34.085000000000001</v>
      </c>
      <c r="V8" s="68" t="s">
        <v>42</v>
      </c>
    </row>
    <row r="9" spans="1:22" ht="90" x14ac:dyDescent="0.25">
      <c r="A9" s="62"/>
      <c r="B9" s="62" t="s">
        <v>78</v>
      </c>
      <c r="C9" s="60" t="s">
        <v>23</v>
      </c>
      <c r="D9" s="60" t="s">
        <v>49</v>
      </c>
      <c r="E9" s="60" t="s">
        <v>50</v>
      </c>
      <c r="F9" s="76" t="s">
        <v>65</v>
      </c>
      <c r="G9" s="68" t="s">
        <v>40</v>
      </c>
      <c r="H9" s="70">
        <v>1350</v>
      </c>
      <c r="I9" s="70" t="s">
        <v>31</v>
      </c>
      <c r="J9" s="71" t="s">
        <v>31</v>
      </c>
      <c r="K9" s="71" t="s">
        <v>31</v>
      </c>
      <c r="L9" s="71" t="s">
        <v>31</v>
      </c>
      <c r="M9" s="71" t="s">
        <v>31</v>
      </c>
      <c r="N9" s="60"/>
      <c r="O9" s="68" t="s">
        <v>37</v>
      </c>
      <c r="P9" s="77">
        <v>25464</v>
      </c>
      <c r="Q9" s="78">
        <f t="shared" ref="Q9:Q26" si="1">P9/H9</f>
        <v>18.862222222222222</v>
      </c>
      <c r="R9" s="77">
        <v>26388</v>
      </c>
      <c r="S9" s="78">
        <f>R9/H9</f>
        <v>19.546666666666667</v>
      </c>
      <c r="T9" s="78">
        <v>27024</v>
      </c>
      <c r="U9" s="78">
        <f t="shared" si="0"/>
        <v>20.017777777777777</v>
      </c>
      <c r="V9" s="68" t="s">
        <v>42</v>
      </c>
    </row>
    <row r="10" spans="1:22" ht="90" x14ac:dyDescent="0.25">
      <c r="A10" s="62"/>
      <c r="B10" s="62" t="s">
        <v>79</v>
      </c>
      <c r="C10" s="60" t="s">
        <v>23</v>
      </c>
      <c r="D10" s="60" t="s">
        <v>51</v>
      </c>
      <c r="E10" s="60" t="s">
        <v>52</v>
      </c>
      <c r="F10" s="76" t="s">
        <v>65</v>
      </c>
      <c r="G10" s="68" t="s">
        <v>40</v>
      </c>
      <c r="H10" s="70">
        <v>5370</v>
      </c>
      <c r="I10" s="70" t="s">
        <v>31</v>
      </c>
      <c r="J10" s="71" t="s">
        <v>31</v>
      </c>
      <c r="K10" s="71" t="s">
        <v>31</v>
      </c>
      <c r="L10" s="71" t="s">
        <v>31</v>
      </c>
      <c r="M10" s="71" t="s">
        <v>31</v>
      </c>
      <c r="N10" s="60"/>
      <c r="O10" s="68" t="s">
        <v>37</v>
      </c>
      <c r="P10" s="77">
        <v>52140</v>
      </c>
      <c r="Q10" s="78">
        <f t="shared" si="1"/>
        <v>9.7094972067039098</v>
      </c>
      <c r="R10" s="77">
        <v>54024</v>
      </c>
      <c r="S10" s="78">
        <f>R10/H10</f>
        <v>10.060335195530726</v>
      </c>
      <c r="T10" s="78">
        <v>55320</v>
      </c>
      <c r="U10" s="78">
        <f t="shared" si="0"/>
        <v>10.30167597765363</v>
      </c>
      <c r="V10" s="68" t="s">
        <v>42</v>
      </c>
    </row>
    <row r="11" spans="1:22" ht="90" x14ac:dyDescent="0.25">
      <c r="A11" s="62"/>
      <c r="B11" s="62" t="s">
        <v>80</v>
      </c>
      <c r="C11" s="60" t="s">
        <v>23</v>
      </c>
      <c r="D11" s="60" t="s">
        <v>51</v>
      </c>
      <c r="E11" s="60" t="s">
        <v>52</v>
      </c>
      <c r="F11" s="76" t="s">
        <v>32</v>
      </c>
      <c r="G11" s="68" t="s">
        <v>40</v>
      </c>
      <c r="H11" s="70">
        <v>18753</v>
      </c>
      <c r="I11" s="70" t="s">
        <v>31</v>
      </c>
      <c r="J11" s="71" t="s">
        <v>31</v>
      </c>
      <c r="K11" s="71" t="s">
        <v>31</v>
      </c>
      <c r="L11" s="71" t="s">
        <v>31</v>
      </c>
      <c r="M11" s="71" t="s">
        <v>31</v>
      </c>
      <c r="N11" s="60"/>
      <c r="O11" s="68" t="s">
        <v>37</v>
      </c>
      <c r="P11" s="77">
        <v>502128</v>
      </c>
      <c r="Q11" s="78">
        <f t="shared" si="1"/>
        <v>26.77587585986242</v>
      </c>
      <c r="R11" s="77">
        <v>520308</v>
      </c>
      <c r="S11" s="78">
        <f t="shared" ref="S11:S20" si="2">R11/H11</f>
        <v>27.745320748680211</v>
      </c>
      <c r="T11" s="78">
        <v>532800</v>
      </c>
      <c r="U11" s="78">
        <f t="shared" si="0"/>
        <v>28.411454167333225</v>
      </c>
      <c r="V11" s="68" t="s">
        <v>42</v>
      </c>
    </row>
    <row r="12" spans="1:22" ht="90" x14ac:dyDescent="0.25">
      <c r="A12" s="62"/>
      <c r="B12" s="62" t="s">
        <v>81</v>
      </c>
      <c r="C12" s="60" t="s">
        <v>23</v>
      </c>
      <c r="D12" s="60" t="s">
        <v>109</v>
      </c>
      <c r="E12" s="60" t="s">
        <v>53</v>
      </c>
      <c r="F12" s="76" t="s">
        <v>64</v>
      </c>
      <c r="G12" s="68" t="s">
        <v>40</v>
      </c>
      <c r="H12" s="70">
        <v>170</v>
      </c>
      <c r="I12" s="70" t="s">
        <v>31</v>
      </c>
      <c r="J12" s="71" t="s">
        <v>31</v>
      </c>
      <c r="K12" s="71" t="s">
        <v>31</v>
      </c>
      <c r="L12" s="71" t="s">
        <v>31</v>
      </c>
      <c r="M12" s="71" t="s">
        <v>31</v>
      </c>
      <c r="N12" s="60"/>
      <c r="O12" s="68" t="s">
        <v>37</v>
      </c>
      <c r="P12" s="77">
        <v>76752</v>
      </c>
      <c r="Q12" s="78">
        <f t="shared" si="1"/>
        <v>451.48235294117649</v>
      </c>
      <c r="R12" s="77">
        <v>79536</v>
      </c>
      <c r="S12" s="78">
        <f t="shared" si="2"/>
        <v>467.85882352941178</v>
      </c>
      <c r="T12" s="78">
        <v>81444</v>
      </c>
      <c r="U12" s="78">
        <f t="shared" si="0"/>
        <v>479.08235294117645</v>
      </c>
      <c r="V12" s="68" t="s">
        <v>42</v>
      </c>
    </row>
    <row r="13" spans="1:22" ht="90" x14ac:dyDescent="0.25">
      <c r="A13" s="62"/>
      <c r="B13" s="62" t="s">
        <v>82</v>
      </c>
      <c r="C13" s="60" t="s">
        <v>23</v>
      </c>
      <c r="D13" s="60" t="s">
        <v>109</v>
      </c>
      <c r="E13" s="60" t="s">
        <v>53</v>
      </c>
      <c r="F13" s="76" t="s">
        <v>64</v>
      </c>
      <c r="G13" s="68" t="s">
        <v>40</v>
      </c>
      <c r="H13" s="70">
        <v>100</v>
      </c>
      <c r="I13" s="70" t="s">
        <v>31</v>
      </c>
      <c r="J13" s="71" t="s">
        <v>31</v>
      </c>
      <c r="K13" s="71" t="s">
        <v>31</v>
      </c>
      <c r="L13" s="71" t="s">
        <v>31</v>
      </c>
      <c r="M13" s="71" t="s">
        <v>31</v>
      </c>
      <c r="N13" s="60"/>
      <c r="O13" s="68" t="s">
        <v>37</v>
      </c>
      <c r="P13" s="77">
        <v>16272</v>
      </c>
      <c r="Q13" s="78">
        <f t="shared" si="1"/>
        <v>162.72</v>
      </c>
      <c r="R13" s="77">
        <v>16860</v>
      </c>
      <c r="S13" s="78">
        <f t="shared" si="2"/>
        <v>168.6</v>
      </c>
      <c r="T13" s="78">
        <v>17268</v>
      </c>
      <c r="U13" s="78">
        <f t="shared" si="0"/>
        <v>172.68</v>
      </c>
      <c r="V13" s="68" t="s">
        <v>42</v>
      </c>
    </row>
    <row r="14" spans="1:22" ht="90" x14ac:dyDescent="0.25">
      <c r="A14" s="62"/>
      <c r="B14" s="62" t="s">
        <v>83</v>
      </c>
      <c r="C14" s="60" t="s">
        <v>23</v>
      </c>
      <c r="D14" s="60" t="s">
        <v>109</v>
      </c>
      <c r="E14" s="60" t="s">
        <v>53</v>
      </c>
      <c r="F14" s="76" t="s">
        <v>33</v>
      </c>
      <c r="G14" s="68" t="s">
        <v>40</v>
      </c>
      <c r="H14" s="70">
        <v>8425</v>
      </c>
      <c r="I14" s="70" t="s">
        <v>31</v>
      </c>
      <c r="J14" s="71" t="s">
        <v>31</v>
      </c>
      <c r="K14" s="71" t="s">
        <v>31</v>
      </c>
      <c r="L14" s="71" t="s">
        <v>31</v>
      </c>
      <c r="M14" s="71" t="s">
        <v>31</v>
      </c>
      <c r="N14" s="60"/>
      <c r="O14" s="68" t="s">
        <v>37</v>
      </c>
      <c r="P14" s="77">
        <v>49620</v>
      </c>
      <c r="Q14" s="78">
        <f t="shared" si="1"/>
        <v>5.8896142433234422</v>
      </c>
      <c r="R14" s="77">
        <v>51420</v>
      </c>
      <c r="S14" s="78">
        <f t="shared" si="2"/>
        <v>6.1032640949554899</v>
      </c>
      <c r="T14" s="78">
        <v>52656</v>
      </c>
      <c r="U14" s="78">
        <f t="shared" si="0"/>
        <v>6.2499703264094952</v>
      </c>
      <c r="V14" s="68" t="s">
        <v>42</v>
      </c>
    </row>
    <row r="15" spans="1:22" ht="90" x14ac:dyDescent="0.25">
      <c r="A15" s="62"/>
      <c r="B15" s="62" t="s">
        <v>84</v>
      </c>
      <c r="C15" s="60" t="s">
        <v>23</v>
      </c>
      <c r="D15" s="60" t="s">
        <v>109</v>
      </c>
      <c r="E15" s="60" t="s">
        <v>53</v>
      </c>
      <c r="F15" s="76" t="s">
        <v>63</v>
      </c>
      <c r="G15" s="68" t="s">
        <v>40</v>
      </c>
      <c r="H15" s="70">
        <v>68</v>
      </c>
      <c r="I15" s="70" t="s">
        <v>31</v>
      </c>
      <c r="J15" s="71" t="s">
        <v>31</v>
      </c>
      <c r="K15" s="71" t="s">
        <v>31</v>
      </c>
      <c r="L15" s="71" t="s">
        <v>31</v>
      </c>
      <c r="M15" s="71" t="s">
        <v>31</v>
      </c>
      <c r="N15" s="60"/>
      <c r="O15" s="68" t="s">
        <v>37</v>
      </c>
      <c r="P15" s="77">
        <v>10584</v>
      </c>
      <c r="Q15" s="78">
        <f t="shared" si="1"/>
        <v>155.64705882352942</v>
      </c>
      <c r="R15" s="77">
        <v>10968</v>
      </c>
      <c r="S15" s="78">
        <f t="shared" si="2"/>
        <v>161.29411764705881</v>
      </c>
      <c r="T15" s="78">
        <v>11232</v>
      </c>
      <c r="U15" s="78">
        <f t="shared" si="0"/>
        <v>165.1764705882353</v>
      </c>
      <c r="V15" s="68" t="s">
        <v>42</v>
      </c>
    </row>
    <row r="16" spans="1:22" ht="90" x14ac:dyDescent="0.25">
      <c r="A16" s="62"/>
      <c r="B16" s="62" t="s">
        <v>85</v>
      </c>
      <c r="C16" s="60" t="s">
        <v>23</v>
      </c>
      <c r="D16" s="60" t="s">
        <v>109</v>
      </c>
      <c r="E16" s="60" t="s">
        <v>53</v>
      </c>
      <c r="F16" s="76" t="s">
        <v>62</v>
      </c>
      <c r="G16" s="68" t="s">
        <v>40</v>
      </c>
      <c r="H16" s="70">
        <v>160</v>
      </c>
      <c r="I16" s="70" t="s">
        <v>31</v>
      </c>
      <c r="J16" s="71" t="s">
        <v>31</v>
      </c>
      <c r="K16" s="71" t="s">
        <v>31</v>
      </c>
      <c r="L16" s="71" t="s">
        <v>31</v>
      </c>
      <c r="M16" s="71" t="s">
        <v>31</v>
      </c>
      <c r="N16" s="60"/>
      <c r="O16" s="68" t="s">
        <v>37</v>
      </c>
      <c r="P16" s="77">
        <v>69660</v>
      </c>
      <c r="Q16" s="78">
        <f t="shared" si="1"/>
        <v>435.375</v>
      </c>
      <c r="R16" s="77">
        <v>72180</v>
      </c>
      <c r="S16" s="78">
        <f t="shared" si="2"/>
        <v>451.125</v>
      </c>
      <c r="T16" s="78">
        <v>73908</v>
      </c>
      <c r="U16" s="78">
        <f t="shared" si="0"/>
        <v>461.92500000000001</v>
      </c>
      <c r="V16" s="68" t="s">
        <v>42</v>
      </c>
    </row>
    <row r="17" spans="1:22" ht="98.1" customHeight="1" x14ac:dyDescent="0.25">
      <c r="A17" s="62"/>
      <c r="B17" s="62" t="s">
        <v>86</v>
      </c>
      <c r="C17" s="60" t="s">
        <v>23</v>
      </c>
      <c r="D17" s="60" t="s">
        <v>54</v>
      </c>
      <c r="E17" s="60" t="s">
        <v>55</v>
      </c>
      <c r="F17" s="76" t="s">
        <v>34</v>
      </c>
      <c r="G17" s="68" t="s">
        <v>40</v>
      </c>
      <c r="H17" s="70">
        <v>1800</v>
      </c>
      <c r="I17" s="70" t="s">
        <v>31</v>
      </c>
      <c r="J17" s="71" t="s">
        <v>31</v>
      </c>
      <c r="K17" s="71" t="s">
        <v>31</v>
      </c>
      <c r="L17" s="71" t="s">
        <v>31</v>
      </c>
      <c r="M17" s="71" t="s">
        <v>31</v>
      </c>
      <c r="N17" s="60"/>
      <c r="O17" s="68" t="s">
        <v>37</v>
      </c>
      <c r="P17" s="77">
        <v>22020</v>
      </c>
      <c r="Q17" s="78">
        <f t="shared" si="1"/>
        <v>12.233333333333333</v>
      </c>
      <c r="R17" s="77">
        <v>22908</v>
      </c>
      <c r="S17" s="78">
        <f t="shared" si="2"/>
        <v>12.726666666666667</v>
      </c>
      <c r="T17" s="78">
        <v>23640</v>
      </c>
      <c r="U17" s="78">
        <f t="shared" si="0"/>
        <v>13.133333333333333</v>
      </c>
      <c r="V17" s="68" t="s">
        <v>46</v>
      </c>
    </row>
    <row r="18" spans="1:22" ht="90" x14ac:dyDescent="0.25">
      <c r="A18" s="62"/>
      <c r="B18" s="62" t="s">
        <v>87</v>
      </c>
      <c r="C18" s="60" t="s">
        <v>23</v>
      </c>
      <c r="D18" s="60" t="s">
        <v>56</v>
      </c>
      <c r="E18" s="60" t="s">
        <v>58</v>
      </c>
      <c r="F18" s="76" t="s">
        <v>32</v>
      </c>
      <c r="G18" s="68" t="s">
        <v>40</v>
      </c>
      <c r="H18" s="70">
        <v>1150</v>
      </c>
      <c r="I18" s="70" t="s">
        <v>31</v>
      </c>
      <c r="J18" s="71" t="s">
        <v>31</v>
      </c>
      <c r="K18" s="71" t="s">
        <v>31</v>
      </c>
      <c r="L18" s="71" t="s">
        <v>31</v>
      </c>
      <c r="M18" s="71" t="s">
        <v>31</v>
      </c>
      <c r="N18" s="60"/>
      <c r="O18" s="68" t="s">
        <v>37</v>
      </c>
      <c r="P18" s="77">
        <v>54672</v>
      </c>
      <c r="Q18" s="78">
        <f t="shared" si="1"/>
        <v>47.540869565217392</v>
      </c>
      <c r="R18" s="77">
        <v>56652</v>
      </c>
      <c r="S18" s="78">
        <f t="shared" si="2"/>
        <v>49.262608695652176</v>
      </c>
      <c r="T18" s="78">
        <v>58008</v>
      </c>
      <c r="U18" s="78">
        <f t="shared" si="0"/>
        <v>50.441739130434783</v>
      </c>
      <c r="V18" s="68" t="s">
        <v>42</v>
      </c>
    </row>
    <row r="19" spans="1:22" ht="90" x14ac:dyDescent="0.25">
      <c r="A19" s="62"/>
      <c r="B19" s="62" t="s">
        <v>88</v>
      </c>
      <c r="C19" s="60" t="s">
        <v>23</v>
      </c>
      <c r="D19" s="60" t="s">
        <v>56</v>
      </c>
      <c r="E19" s="60" t="s">
        <v>57</v>
      </c>
      <c r="F19" s="76" t="s">
        <v>32</v>
      </c>
      <c r="G19" s="68" t="s">
        <v>40</v>
      </c>
      <c r="H19" s="70">
        <v>1000</v>
      </c>
      <c r="I19" s="70" t="s">
        <v>31</v>
      </c>
      <c r="J19" s="71" t="s">
        <v>31</v>
      </c>
      <c r="K19" s="71" t="s">
        <v>31</v>
      </c>
      <c r="L19" s="71" t="s">
        <v>31</v>
      </c>
      <c r="M19" s="71" t="s">
        <v>31</v>
      </c>
      <c r="N19" s="60"/>
      <c r="O19" s="68" t="s">
        <v>37</v>
      </c>
      <c r="P19" s="77">
        <v>123864</v>
      </c>
      <c r="Q19" s="78">
        <f t="shared" si="1"/>
        <v>123.864</v>
      </c>
      <c r="R19" s="77">
        <v>128352</v>
      </c>
      <c r="S19" s="78">
        <f t="shared" si="2"/>
        <v>128.352</v>
      </c>
      <c r="T19" s="78">
        <v>131436</v>
      </c>
      <c r="U19" s="78">
        <f t="shared" si="0"/>
        <v>131.43600000000001</v>
      </c>
      <c r="V19" s="68" t="s">
        <v>42</v>
      </c>
    </row>
    <row r="20" spans="1:22" ht="90" x14ac:dyDescent="0.25">
      <c r="A20" s="62"/>
      <c r="B20" s="62" t="s">
        <v>89</v>
      </c>
      <c r="C20" s="60" t="s">
        <v>23</v>
      </c>
      <c r="D20" s="60" t="s">
        <v>59</v>
      </c>
      <c r="E20" s="60" t="s">
        <v>60</v>
      </c>
      <c r="F20" s="76" t="s">
        <v>61</v>
      </c>
      <c r="G20" s="68" t="s">
        <v>40</v>
      </c>
      <c r="H20" s="70">
        <v>22</v>
      </c>
      <c r="I20" s="70" t="s">
        <v>31</v>
      </c>
      <c r="J20" s="71" t="s">
        <v>31</v>
      </c>
      <c r="K20" s="71" t="s">
        <v>31</v>
      </c>
      <c r="L20" s="71" t="s">
        <v>31</v>
      </c>
      <c r="M20" s="71" t="s">
        <v>31</v>
      </c>
      <c r="N20" s="60"/>
      <c r="O20" s="68" t="s">
        <v>37</v>
      </c>
      <c r="P20" s="77">
        <v>24444</v>
      </c>
      <c r="Q20" s="78">
        <f t="shared" si="1"/>
        <v>1111.090909090909</v>
      </c>
      <c r="R20" s="77">
        <v>25332</v>
      </c>
      <c r="S20" s="78">
        <f t="shared" si="2"/>
        <v>1151.4545454545455</v>
      </c>
      <c r="T20" s="78">
        <v>25944</v>
      </c>
      <c r="U20" s="78">
        <f t="shared" si="0"/>
        <v>1179.2727272727273</v>
      </c>
      <c r="V20" s="68" t="s">
        <v>42</v>
      </c>
    </row>
    <row r="21" spans="1:22" ht="90" x14ac:dyDescent="0.25">
      <c r="A21" s="62"/>
      <c r="B21" s="62" t="s">
        <v>190</v>
      </c>
      <c r="C21" s="60" t="s">
        <v>23</v>
      </c>
      <c r="D21" s="60" t="s">
        <v>109</v>
      </c>
      <c r="E21" s="60" t="s">
        <v>53</v>
      </c>
      <c r="F21" s="76" t="s">
        <v>61</v>
      </c>
      <c r="G21" s="68" t="s">
        <v>40</v>
      </c>
      <c r="H21" s="70">
        <v>259</v>
      </c>
      <c r="I21" s="70" t="s">
        <v>31</v>
      </c>
      <c r="J21" s="71" t="s">
        <v>31</v>
      </c>
      <c r="K21" s="71" t="s">
        <v>31</v>
      </c>
      <c r="L21" s="71" t="s">
        <v>31</v>
      </c>
      <c r="M21" s="71" t="s">
        <v>31</v>
      </c>
      <c r="N21" s="60"/>
      <c r="O21" s="68" t="s">
        <v>37</v>
      </c>
      <c r="P21" s="77">
        <v>8340</v>
      </c>
      <c r="Q21" s="78">
        <f t="shared" si="1"/>
        <v>32.200772200772199</v>
      </c>
      <c r="R21" s="77">
        <v>8640</v>
      </c>
      <c r="S21" s="78">
        <f t="shared" ref="S21:S26" si="3">R21/H21</f>
        <v>33.359073359073356</v>
      </c>
      <c r="T21" s="78">
        <v>8844</v>
      </c>
      <c r="U21" s="78">
        <f t="shared" si="0"/>
        <v>34.146718146718143</v>
      </c>
      <c r="V21" s="68" t="s">
        <v>42</v>
      </c>
    </row>
    <row r="22" spans="1:22" ht="90" x14ac:dyDescent="0.25">
      <c r="A22" s="62"/>
      <c r="B22" s="62" t="s">
        <v>191</v>
      </c>
      <c r="C22" s="60" t="s">
        <v>23</v>
      </c>
      <c r="D22" s="60" t="s">
        <v>109</v>
      </c>
      <c r="E22" s="60" t="s">
        <v>53</v>
      </c>
      <c r="F22" s="76" t="s">
        <v>61</v>
      </c>
      <c r="G22" s="68" t="s">
        <v>40</v>
      </c>
      <c r="H22" s="70">
        <v>235</v>
      </c>
      <c r="I22" s="70" t="s">
        <v>31</v>
      </c>
      <c r="J22" s="71" t="s">
        <v>31</v>
      </c>
      <c r="K22" s="71" t="s">
        <v>31</v>
      </c>
      <c r="L22" s="71" t="s">
        <v>31</v>
      </c>
      <c r="M22" s="71" t="s">
        <v>31</v>
      </c>
      <c r="N22" s="60"/>
      <c r="O22" s="68" t="s">
        <v>37</v>
      </c>
      <c r="P22" s="77">
        <v>11892</v>
      </c>
      <c r="Q22" s="78">
        <f t="shared" si="1"/>
        <v>50.604255319148933</v>
      </c>
      <c r="R22" s="77">
        <v>12324</v>
      </c>
      <c r="S22" s="78">
        <f t="shared" si="3"/>
        <v>52.44255319148936</v>
      </c>
      <c r="T22" s="78">
        <v>12624</v>
      </c>
      <c r="U22" s="78">
        <f t="shared" si="0"/>
        <v>53.719148936170214</v>
      </c>
      <c r="V22" s="68" t="s">
        <v>42</v>
      </c>
    </row>
    <row r="23" spans="1:22" ht="90" x14ac:dyDescent="0.25">
      <c r="A23" s="62"/>
      <c r="B23" s="62" t="s">
        <v>192</v>
      </c>
      <c r="C23" s="60" t="s">
        <v>23</v>
      </c>
      <c r="D23" s="60" t="s">
        <v>109</v>
      </c>
      <c r="E23" s="60" t="s">
        <v>53</v>
      </c>
      <c r="F23" s="76" t="s">
        <v>61</v>
      </c>
      <c r="G23" s="68" t="s">
        <v>40</v>
      </c>
      <c r="H23" s="70">
        <v>1100</v>
      </c>
      <c r="I23" s="70" t="s">
        <v>31</v>
      </c>
      <c r="J23" s="71" t="s">
        <v>31</v>
      </c>
      <c r="K23" s="71" t="s">
        <v>31</v>
      </c>
      <c r="L23" s="71" t="s">
        <v>31</v>
      </c>
      <c r="M23" s="71" t="s">
        <v>31</v>
      </c>
      <c r="N23" s="60"/>
      <c r="O23" s="68" t="s">
        <v>37</v>
      </c>
      <c r="P23" s="77">
        <v>20400</v>
      </c>
      <c r="Q23" s="78">
        <f t="shared" si="1"/>
        <v>18.545454545454547</v>
      </c>
      <c r="R23" s="77">
        <v>21144</v>
      </c>
      <c r="S23" s="78">
        <f t="shared" si="3"/>
        <v>19.221818181818183</v>
      </c>
      <c r="T23" s="78">
        <v>21648</v>
      </c>
      <c r="U23" s="78">
        <f t="shared" si="0"/>
        <v>19.68</v>
      </c>
      <c r="V23" s="68" t="s">
        <v>42</v>
      </c>
    </row>
    <row r="24" spans="1:22" ht="90" x14ac:dyDescent="0.25">
      <c r="A24" s="62"/>
      <c r="B24" s="62" t="s">
        <v>193</v>
      </c>
      <c r="C24" s="60" t="s">
        <v>23</v>
      </c>
      <c r="D24" s="60" t="s">
        <v>109</v>
      </c>
      <c r="E24" s="60" t="s">
        <v>53</v>
      </c>
      <c r="F24" s="76" t="s">
        <v>61</v>
      </c>
      <c r="G24" s="68" t="s">
        <v>40</v>
      </c>
      <c r="H24" s="70">
        <v>130</v>
      </c>
      <c r="I24" s="70" t="s">
        <v>31</v>
      </c>
      <c r="J24" s="71" t="s">
        <v>31</v>
      </c>
      <c r="K24" s="71" t="s">
        <v>31</v>
      </c>
      <c r="L24" s="71" t="s">
        <v>31</v>
      </c>
      <c r="M24" s="71" t="s">
        <v>31</v>
      </c>
      <c r="N24" s="60"/>
      <c r="O24" s="68" t="s">
        <v>37</v>
      </c>
      <c r="P24" s="77">
        <v>54192</v>
      </c>
      <c r="Q24" s="78">
        <f t="shared" si="1"/>
        <v>416.86153846153849</v>
      </c>
      <c r="R24" s="77">
        <v>56148</v>
      </c>
      <c r="S24" s="78">
        <f t="shared" si="3"/>
        <v>431.90769230769229</v>
      </c>
      <c r="T24" s="78">
        <v>57492</v>
      </c>
      <c r="U24" s="78">
        <f t="shared" si="0"/>
        <v>442.24615384615385</v>
      </c>
      <c r="V24" s="68" t="s">
        <v>42</v>
      </c>
    </row>
    <row r="25" spans="1:22" ht="90" x14ac:dyDescent="0.25">
      <c r="A25" s="79"/>
      <c r="B25" s="62" t="s">
        <v>194</v>
      </c>
      <c r="C25" s="60" t="s">
        <v>23</v>
      </c>
      <c r="D25" s="60" t="s">
        <v>109</v>
      </c>
      <c r="E25" s="60" t="s">
        <v>53</v>
      </c>
      <c r="F25" s="76" t="s">
        <v>61</v>
      </c>
      <c r="G25" s="68" t="s">
        <v>40</v>
      </c>
      <c r="H25" s="70">
        <v>420</v>
      </c>
      <c r="I25" s="70" t="s">
        <v>31</v>
      </c>
      <c r="J25" s="71" t="s">
        <v>31</v>
      </c>
      <c r="K25" s="71" t="s">
        <v>31</v>
      </c>
      <c r="L25" s="71" t="s">
        <v>31</v>
      </c>
      <c r="M25" s="71" t="s">
        <v>31</v>
      </c>
      <c r="N25" s="60"/>
      <c r="O25" s="68" t="s">
        <v>37</v>
      </c>
      <c r="P25" s="77">
        <v>92400</v>
      </c>
      <c r="Q25" s="78">
        <f t="shared" si="1"/>
        <v>220</v>
      </c>
      <c r="R25" s="77">
        <v>95748</v>
      </c>
      <c r="S25" s="78">
        <f t="shared" si="3"/>
        <v>227.97142857142856</v>
      </c>
      <c r="T25" s="78">
        <v>98052</v>
      </c>
      <c r="U25" s="78">
        <f t="shared" si="0"/>
        <v>233.45714285714286</v>
      </c>
      <c r="V25" s="68" t="s">
        <v>42</v>
      </c>
    </row>
    <row r="26" spans="1:22" ht="90" x14ac:dyDescent="0.25">
      <c r="A26" s="79"/>
      <c r="B26" s="62" t="s">
        <v>195</v>
      </c>
      <c r="C26" s="60" t="s">
        <v>23</v>
      </c>
      <c r="D26" s="60" t="s">
        <v>196</v>
      </c>
      <c r="E26" s="60" t="s">
        <v>197</v>
      </c>
      <c r="F26" s="76" t="s">
        <v>61</v>
      </c>
      <c r="G26" s="68" t="s">
        <v>40</v>
      </c>
      <c r="H26" s="70">
        <v>400</v>
      </c>
      <c r="I26" s="70" t="s">
        <v>31</v>
      </c>
      <c r="J26" s="71" t="s">
        <v>31</v>
      </c>
      <c r="K26" s="71" t="s">
        <v>31</v>
      </c>
      <c r="L26" s="71" t="s">
        <v>31</v>
      </c>
      <c r="M26" s="71" t="s">
        <v>31</v>
      </c>
      <c r="N26" s="60"/>
      <c r="O26" s="68" t="s">
        <v>37</v>
      </c>
      <c r="P26" s="77">
        <v>11103</v>
      </c>
      <c r="Q26" s="78">
        <f t="shared" si="1"/>
        <v>27.7575</v>
      </c>
      <c r="R26" s="77">
        <v>11505</v>
      </c>
      <c r="S26" s="78">
        <f t="shared" si="3"/>
        <v>28.762499999999999</v>
      </c>
      <c r="T26" s="78">
        <v>11781.36</v>
      </c>
      <c r="U26" s="78">
        <f t="shared" si="0"/>
        <v>29.453400000000002</v>
      </c>
      <c r="V26" s="68" t="s">
        <v>42</v>
      </c>
    </row>
  </sheetData>
  <mergeCells count="21">
    <mergeCell ref="A4:A6"/>
    <mergeCell ref="C4:C6"/>
    <mergeCell ref="D4:D6"/>
    <mergeCell ref="E4:E6"/>
    <mergeCell ref="F4:F6"/>
    <mergeCell ref="V4:V6"/>
    <mergeCell ref="H5:H6"/>
    <mergeCell ref="I5:I6"/>
    <mergeCell ref="K5:M5"/>
    <mergeCell ref="C2:V3"/>
    <mergeCell ref="G4:G6"/>
    <mergeCell ref="H4:I4"/>
    <mergeCell ref="J4:M4"/>
    <mergeCell ref="N4:N6"/>
    <mergeCell ref="O4:O6"/>
    <mergeCell ref="P4:P6"/>
    <mergeCell ref="Q4:Q6"/>
    <mergeCell ref="R4:R6"/>
    <mergeCell ref="S4:S6"/>
    <mergeCell ref="T4:T6"/>
    <mergeCell ref="U4:U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  <headerFooter>
    <oddFooter>&amp;L&amp;Z&amp;F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90F3-E90B-4774-94E0-1CF9C9EEFC54}">
  <sheetPr>
    <tabColor rgb="FFFF0000"/>
    <pageSetUpPr fitToPage="1"/>
  </sheetPr>
  <dimension ref="A1:V10"/>
  <sheetViews>
    <sheetView zoomScale="70" zoomScaleNormal="70" workbookViewId="0">
      <selection activeCell="U9" sqref="U9"/>
    </sheetView>
  </sheetViews>
  <sheetFormatPr defaultColWidth="8.875" defaultRowHeight="14.25" x14ac:dyDescent="0.2"/>
  <cols>
    <col min="1" max="1" width="48.625" style="75" bestFit="1" customWidth="1"/>
    <col min="2" max="2" width="48.625" style="75" customWidth="1"/>
    <col min="3" max="3" width="17.625" style="75" customWidth="1"/>
    <col min="4" max="4" width="17" style="75" customWidth="1"/>
    <col min="5" max="10" width="17.625" style="75" customWidth="1"/>
    <col min="11" max="13" width="10.125" style="75" customWidth="1"/>
    <col min="14" max="14" width="13.875" style="75" customWidth="1"/>
    <col min="15" max="15" width="12.625" style="75" customWidth="1"/>
    <col min="16" max="16" width="11.625" style="75" customWidth="1"/>
    <col min="17" max="21" width="14.625" style="75" customWidth="1"/>
    <col min="22" max="22" width="12.625" style="104" customWidth="1"/>
    <col min="23" max="16384" width="8.875" style="75"/>
  </cols>
  <sheetData>
    <row r="1" spans="1:22" ht="15" x14ac:dyDescent="0.25">
      <c r="A1" s="74" t="s">
        <v>0</v>
      </c>
      <c r="B1" s="7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71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15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62" t="s">
        <v>238</v>
      </c>
      <c r="Q4" s="162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63"/>
      <c r="Q5" s="163"/>
      <c r="R5" s="154"/>
      <c r="S5" s="154"/>
      <c r="T5" s="157"/>
      <c r="U5" s="157"/>
      <c r="V5" s="139"/>
    </row>
    <row r="6" spans="1:22" ht="183.75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64"/>
      <c r="Q6" s="164"/>
      <c r="R6" s="155"/>
      <c r="S6" s="155"/>
      <c r="T6" s="158"/>
      <c r="U6" s="158"/>
      <c r="V6" s="140"/>
    </row>
    <row r="7" spans="1:22" ht="15" x14ac:dyDescent="0.25">
      <c r="A7" s="64"/>
      <c r="B7" s="64"/>
      <c r="C7" s="65"/>
      <c r="D7" s="65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5"/>
      <c r="Q7" s="66" t="s">
        <v>39</v>
      </c>
      <c r="R7" s="65"/>
      <c r="S7" s="66" t="s">
        <v>39</v>
      </c>
      <c r="T7" s="66"/>
      <c r="U7" s="66"/>
      <c r="V7" s="66"/>
    </row>
    <row r="8" spans="1:22" ht="105" x14ac:dyDescent="0.25">
      <c r="A8" s="62"/>
      <c r="B8" s="62" t="s">
        <v>90</v>
      </c>
      <c r="C8" s="60" t="s">
        <v>28</v>
      </c>
      <c r="D8" s="60" t="s">
        <v>129</v>
      </c>
      <c r="E8" s="60" t="s">
        <v>66</v>
      </c>
      <c r="F8" s="68" t="s">
        <v>32</v>
      </c>
      <c r="G8" s="68" t="s">
        <v>40</v>
      </c>
      <c r="H8" s="70">
        <v>4600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0"/>
      <c r="O8" s="68" t="s">
        <v>37</v>
      </c>
      <c r="P8" s="80">
        <v>2632200</v>
      </c>
      <c r="Q8" s="81">
        <f>2632200/4600</f>
        <v>572.21739130434787</v>
      </c>
      <c r="R8" s="82">
        <v>2727480</v>
      </c>
      <c r="S8" s="83">
        <f t="shared" ref="S8" si="0">R8/H8</f>
        <v>592.9304347826087</v>
      </c>
      <c r="T8" s="82">
        <v>2792988</v>
      </c>
      <c r="U8" s="83">
        <f>T8/H8</f>
        <v>607.17130434782609</v>
      </c>
      <c r="V8" s="68" t="s">
        <v>42</v>
      </c>
    </row>
    <row r="9" spans="1:22" ht="105" x14ac:dyDescent="0.25">
      <c r="A9" s="62"/>
      <c r="B9" s="84" t="s">
        <v>91</v>
      </c>
      <c r="C9" s="85" t="s">
        <v>28</v>
      </c>
      <c r="D9" s="60" t="s">
        <v>196</v>
      </c>
      <c r="E9" s="60" t="s">
        <v>197</v>
      </c>
      <c r="F9" s="68" t="s">
        <v>32</v>
      </c>
      <c r="G9" s="68" t="s">
        <v>211</v>
      </c>
      <c r="H9" s="68">
        <v>400</v>
      </c>
      <c r="I9" s="68" t="s">
        <v>31</v>
      </c>
      <c r="J9" s="68" t="s">
        <v>31</v>
      </c>
      <c r="K9" s="68" t="s">
        <v>31</v>
      </c>
      <c r="L9" s="68" t="s">
        <v>31</v>
      </c>
      <c r="M9" s="68" t="s">
        <v>31</v>
      </c>
      <c r="N9" s="68"/>
      <c r="O9" s="68" t="s">
        <v>37</v>
      </c>
      <c r="P9" s="80">
        <v>38905.199999999997</v>
      </c>
      <c r="Q9" s="81">
        <f>38113/400</f>
        <v>95.282499999999999</v>
      </c>
      <c r="R9" s="82">
        <v>39229.410000000003</v>
      </c>
      <c r="S9" s="83">
        <f>R9/H9</f>
        <v>98.073525000000004</v>
      </c>
      <c r="T9" s="83">
        <v>44009.45</v>
      </c>
      <c r="U9" s="83">
        <f>T9/H9</f>
        <v>110.023625</v>
      </c>
      <c r="V9" s="68" t="s">
        <v>42</v>
      </c>
    </row>
    <row r="10" spans="1:22" ht="105" x14ac:dyDescent="0.25">
      <c r="A10" s="79"/>
      <c r="B10" s="62" t="s">
        <v>92</v>
      </c>
      <c r="C10" s="85" t="s">
        <v>28</v>
      </c>
      <c r="D10" s="60" t="s">
        <v>201</v>
      </c>
      <c r="E10" s="60" t="s">
        <v>202</v>
      </c>
      <c r="F10" s="76" t="s">
        <v>61</v>
      </c>
      <c r="G10" s="68" t="s">
        <v>40</v>
      </c>
      <c r="H10" s="70">
        <v>425</v>
      </c>
      <c r="I10" s="70" t="s">
        <v>31</v>
      </c>
      <c r="J10" s="71" t="s">
        <v>31</v>
      </c>
      <c r="K10" s="71" t="s">
        <v>31</v>
      </c>
      <c r="L10" s="71" t="s">
        <v>31</v>
      </c>
      <c r="M10" s="71" t="s">
        <v>31</v>
      </c>
      <c r="N10" s="60"/>
      <c r="O10" s="68" t="s">
        <v>37</v>
      </c>
      <c r="P10" s="77">
        <v>256440</v>
      </c>
      <c r="Q10" s="78">
        <f t="shared" ref="Q10" si="1">P10/H10</f>
        <v>603.38823529411764</v>
      </c>
      <c r="R10" s="82">
        <v>265740</v>
      </c>
      <c r="S10" s="83">
        <f t="shared" ref="S10" si="2">R10/H10</f>
        <v>625.2705882352941</v>
      </c>
      <c r="T10" s="82">
        <v>272136</v>
      </c>
      <c r="U10" s="83">
        <f>T10/H10</f>
        <v>640.32000000000005</v>
      </c>
      <c r="V10" s="68" t="s">
        <v>42</v>
      </c>
    </row>
  </sheetData>
  <mergeCells count="21">
    <mergeCell ref="C2:V3"/>
    <mergeCell ref="G4:G6"/>
    <mergeCell ref="H4:I4"/>
    <mergeCell ref="J4:M4"/>
    <mergeCell ref="N4:N6"/>
    <mergeCell ref="O4:O6"/>
    <mergeCell ref="P4:P6"/>
    <mergeCell ref="Q4:Q6"/>
    <mergeCell ref="E4:E6"/>
    <mergeCell ref="F4:F6"/>
    <mergeCell ref="V4:V6"/>
    <mergeCell ref="H5:H6"/>
    <mergeCell ref="I5:I6"/>
    <mergeCell ref="R4:R6"/>
    <mergeCell ref="S4:S6"/>
    <mergeCell ref="K5:M5"/>
    <mergeCell ref="A4:A6"/>
    <mergeCell ref="C4:C6"/>
    <mergeCell ref="D4:D6"/>
    <mergeCell ref="T4:T6"/>
    <mergeCell ref="U4:U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  <headerFooter>
    <oddFooter>&amp;L&amp;Z&amp;F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AE8D-F4B2-3E47-BF09-7C6585088004}">
  <sheetPr>
    <tabColor rgb="FF002060"/>
    <pageSetUpPr fitToPage="1"/>
  </sheetPr>
  <dimension ref="A1:V12"/>
  <sheetViews>
    <sheetView topLeftCell="A6" zoomScale="70" zoomScaleNormal="70" workbookViewId="0">
      <selection activeCell="U8" sqref="U8"/>
    </sheetView>
  </sheetViews>
  <sheetFormatPr defaultColWidth="8.875" defaultRowHeight="14.25" x14ac:dyDescent="0.2"/>
  <cols>
    <col min="1" max="2" width="44.125" customWidth="1"/>
    <col min="3" max="3" width="23.625" customWidth="1"/>
    <col min="4" max="4" width="17.625" style="27" customWidth="1"/>
    <col min="5" max="10" width="17.625" customWidth="1"/>
    <col min="11" max="13" width="10.125" customWidth="1"/>
    <col min="14" max="14" width="13.875" customWidth="1"/>
    <col min="15" max="15" width="14.75" customWidth="1"/>
    <col min="16" max="16" width="17.625" customWidth="1"/>
    <col min="17" max="17" width="17.125" customWidth="1"/>
    <col min="18" max="18" width="16.875" style="31" customWidth="1"/>
    <col min="19" max="21" width="17.625" style="31" customWidth="1"/>
    <col min="22" max="22" width="17.375" customWidth="1"/>
  </cols>
  <sheetData>
    <row r="1" spans="1:22" ht="15" x14ac:dyDescent="0.25">
      <c r="A1" s="1" t="s">
        <v>0</v>
      </c>
      <c r="B1" s="1"/>
      <c r="C1" s="2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0"/>
      <c r="S1" s="30"/>
      <c r="T1" s="30"/>
      <c r="U1" s="30"/>
      <c r="V1" s="2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30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62" t="s">
        <v>209</v>
      </c>
      <c r="Q4" s="162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63"/>
      <c r="Q5" s="163"/>
      <c r="R5" s="154"/>
      <c r="S5" s="154"/>
      <c r="T5" s="157"/>
      <c r="U5" s="157"/>
      <c r="V5" s="139"/>
    </row>
    <row r="6" spans="1:22" ht="167.25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64"/>
      <c r="Q6" s="164"/>
      <c r="R6" s="155"/>
      <c r="S6" s="155"/>
      <c r="T6" s="158"/>
      <c r="U6" s="158"/>
      <c r="V6" s="140"/>
    </row>
    <row r="7" spans="1:22" ht="15" x14ac:dyDescent="0.25">
      <c r="A7" s="63"/>
      <c r="B7" s="64"/>
      <c r="C7" s="65"/>
      <c r="D7" s="66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6" t="s">
        <v>39</v>
      </c>
      <c r="Q7" s="66"/>
      <c r="R7" s="66" t="s">
        <v>39</v>
      </c>
      <c r="S7" s="66"/>
      <c r="T7" s="66" t="s">
        <v>39</v>
      </c>
      <c r="U7" s="66"/>
      <c r="V7" s="65"/>
    </row>
    <row r="8" spans="1:22" ht="135" x14ac:dyDescent="0.25">
      <c r="A8" s="62"/>
      <c r="B8" s="62" t="s">
        <v>136</v>
      </c>
      <c r="C8" s="68" t="s">
        <v>138</v>
      </c>
      <c r="D8" s="69">
        <v>39849</v>
      </c>
      <c r="E8" s="68" t="s">
        <v>140</v>
      </c>
      <c r="F8" s="68" t="s">
        <v>32</v>
      </c>
      <c r="G8" s="68" t="s">
        <v>40</v>
      </c>
      <c r="H8" s="70" t="s">
        <v>143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8"/>
      <c r="O8" s="68" t="s">
        <v>250</v>
      </c>
      <c r="P8" s="72" t="s">
        <v>249</v>
      </c>
      <c r="Q8" s="72"/>
      <c r="R8" s="72" t="s">
        <v>248</v>
      </c>
      <c r="S8" s="72"/>
      <c r="T8" s="72" t="s">
        <v>252</v>
      </c>
      <c r="U8" s="72"/>
      <c r="V8" s="68" t="s">
        <v>145</v>
      </c>
    </row>
    <row r="9" spans="1:22" ht="135" x14ac:dyDescent="0.25">
      <c r="A9" s="62"/>
      <c r="B9" s="62" t="s">
        <v>137</v>
      </c>
      <c r="C9" s="68" t="s">
        <v>138</v>
      </c>
      <c r="D9" s="69">
        <v>41841</v>
      </c>
      <c r="E9" s="68" t="s">
        <v>141</v>
      </c>
      <c r="F9" s="68" t="s">
        <v>32</v>
      </c>
      <c r="G9" s="68" t="s">
        <v>40</v>
      </c>
      <c r="H9" s="68" t="s">
        <v>143</v>
      </c>
      <c r="I9" s="70" t="s">
        <v>31</v>
      </c>
      <c r="J9" s="71" t="s">
        <v>31</v>
      </c>
      <c r="K9" s="71" t="s">
        <v>31</v>
      </c>
      <c r="L9" s="71" t="s">
        <v>31</v>
      </c>
      <c r="M9" s="71" t="s">
        <v>31</v>
      </c>
      <c r="N9" s="68"/>
      <c r="O9" s="68" t="s">
        <v>250</v>
      </c>
      <c r="P9" s="72" t="s">
        <v>144</v>
      </c>
      <c r="Q9" s="73"/>
      <c r="R9" s="72" t="s">
        <v>198</v>
      </c>
      <c r="S9" s="72"/>
      <c r="T9" s="72" t="s">
        <v>251</v>
      </c>
      <c r="U9" s="72"/>
      <c r="V9" s="68" t="s">
        <v>145</v>
      </c>
    </row>
    <row r="10" spans="1:22" ht="135" x14ac:dyDescent="0.25">
      <c r="A10" s="62"/>
      <c r="B10" s="62" t="s">
        <v>139</v>
      </c>
      <c r="C10" s="68" t="s">
        <v>138</v>
      </c>
      <c r="D10" s="69">
        <v>44602</v>
      </c>
      <c r="E10" s="68" t="s">
        <v>142</v>
      </c>
      <c r="F10" s="68" t="s">
        <v>32</v>
      </c>
      <c r="G10" s="68" t="s">
        <v>40</v>
      </c>
      <c r="H10" s="68" t="s">
        <v>143</v>
      </c>
      <c r="I10" s="70" t="s">
        <v>31</v>
      </c>
      <c r="J10" s="71" t="s">
        <v>31</v>
      </c>
      <c r="K10" s="71" t="s">
        <v>31</v>
      </c>
      <c r="L10" s="71" t="s">
        <v>31</v>
      </c>
      <c r="M10" s="71" t="s">
        <v>31</v>
      </c>
      <c r="N10" s="68"/>
      <c r="O10" s="68" t="s">
        <v>250</v>
      </c>
      <c r="P10" s="72" t="s">
        <v>144</v>
      </c>
      <c r="Q10" s="68"/>
      <c r="R10" s="72" t="s">
        <v>198</v>
      </c>
      <c r="S10" s="72"/>
      <c r="T10" s="72" t="s">
        <v>251</v>
      </c>
      <c r="U10" s="72"/>
      <c r="V10" s="68" t="s">
        <v>145</v>
      </c>
    </row>
    <row r="11" spans="1:22" ht="135" x14ac:dyDescent="0.25">
      <c r="A11" s="74"/>
      <c r="B11" s="62" t="s">
        <v>199</v>
      </c>
      <c r="C11" s="68" t="s">
        <v>138</v>
      </c>
      <c r="D11" s="69">
        <v>45621</v>
      </c>
      <c r="E11" s="68" t="s">
        <v>200</v>
      </c>
      <c r="F11" s="68" t="s">
        <v>32</v>
      </c>
      <c r="G11" s="68" t="s">
        <v>40</v>
      </c>
      <c r="H11" s="68" t="s">
        <v>143</v>
      </c>
      <c r="I11" s="70" t="s">
        <v>31</v>
      </c>
      <c r="J11" s="71" t="s">
        <v>31</v>
      </c>
      <c r="K11" s="71" t="s">
        <v>31</v>
      </c>
      <c r="L11" s="71" t="s">
        <v>31</v>
      </c>
      <c r="M11" s="71" t="s">
        <v>31</v>
      </c>
      <c r="N11" s="68"/>
      <c r="O11" s="68" t="s">
        <v>250</v>
      </c>
      <c r="P11" s="72" t="s">
        <v>212</v>
      </c>
      <c r="Q11" s="68" t="s">
        <v>212</v>
      </c>
      <c r="R11" s="72" t="s">
        <v>198</v>
      </c>
      <c r="S11" s="72"/>
      <c r="T11" s="72" t="s">
        <v>251</v>
      </c>
      <c r="U11" s="72"/>
      <c r="V11" s="68" t="s">
        <v>145</v>
      </c>
    </row>
    <row r="12" spans="1:22" ht="15" x14ac:dyDescent="0.25">
      <c r="A12" s="2"/>
      <c r="B12" s="18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28"/>
      <c r="S12" s="28"/>
      <c r="T12" s="28"/>
      <c r="U12" s="28"/>
      <c r="V12" s="5"/>
    </row>
  </sheetData>
  <mergeCells count="22">
    <mergeCell ref="T4:T6"/>
    <mergeCell ref="A4:A6"/>
    <mergeCell ref="C4:C6"/>
    <mergeCell ref="D4:D6"/>
    <mergeCell ref="E4:E6"/>
    <mergeCell ref="F4:F6"/>
    <mergeCell ref="U4:U6"/>
    <mergeCell ref="R4:R6"/>
    <mergeCell ref="K5:M5"/>
    <mergeCell ref="C12:D12"/>
    <mergeCell ref="C2:V3"/>
    <mergeCell ref="G4:G6"/>
    <mergeCell ref="H4:I4"/>
    <mergeCell ref="J4:M4"/>
    <mergeCell ref="N4:N6"/>
    <mergeCell ref="O4:O6"/>
    <mergeCell ref="P4:P6"/>
    <mergeCell ref="Q4:Q6"/>
    <mergeCell ref="V4:V6"/>
    <mergeCell ref="H5:H6"/>
    <mergeCell ref="I5:I6"/>
    <mergeCell ref="S4:S6"/>
  </mergeCells>
  <phoneticPr fontId="4" type="noConversion"/>
  <pageMargins left="0.7" right="0.7" top="0.75" bottom="0.75" header="0.3" footer="0.3"/>
  <pageSetup paperSize="8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11E1-EEA7-41AC-A3B9-022C16E78F00}">
  <sheetPr>
    <tabColor rgb="FF002060"/>
    <pageSetUpPr fitToPage="1"/>
  </sheetPr>
  <dimension ref="A1:V18"/>
  <sheetViews>
    <sheetView topLeftCell="A6" zoomScale="70" zoomScaleNormal="70" workbookViewId="0">
      <selection activeCell="C14" sqref="C14:D14"/>
    </sheetView>
  </sheetViews>
  <sheetFormatPr defaultColWidth="8.875" defaultRowHeight="14.25" x14ac:dyDescent="0.2"/>
  <cols>
    <col min="1" max="2" width="43.125" style="75" customWidth="1"/>
    <col min="3" max="10" width="17.625" style="75" customWidth="1"/>
    <col min="11" max="13" width="10.125" style="75" customWidth="1"/>
    <col min="14" max="14" width="13.875" style="75" customWidth="1"/>
    <col min="15" max="15" width="12.625" style="75" customWidth="1"/>
    <col min="16" max="16" width="11.625" style="75" customWidth="1"/>
    <col min="17" max="17" width="14.625" style="75" customWidth="1"/>
    <col min="18" max="18" width="11.625" style="75" customWidth="1"/>
    <col min="19" max="21" width="14.625" style="75" customWidth="1"/>
    <col min="22" max="22" width="12.625" style="75" customWidth="1"/>
    <col min="23" max="23" width="1.875" style="75" customWidth="1"/>
    <col min="24" max="16384" width="8.875" style="75"/>
  </cols>
  <sheetData>
    <row r="1" spans="1:22" ht="15" x14ac:dyDescent="0.25">
      <c r="A1" s="1" t="s">
        <v>0</v>
      </c>
      <c r="B1" s="7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" x14ac:dyDescent="0.25">
      <c r="A2" s="54" t="s">
        <v>1</v>
      </c>
      <c r="B2" s="55"/>
      <c r="C2" s="144" t="s">
        <v>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30" x14ac:dyDescent="0.25">
      <c r="A3" s="56" t="s">
        <v>2</v>
      </c>
      <c r="B3" s="5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</row>
    <row r="4" spans="1:22" ht="48" customHeight="1" x14ac:dyDescent="0.25">
      <c r="A4" s="159" t="s">
        <v>29</v>
      </c>
      <c r="B4" s="58"/>
      <c r="C4" s="138" t="s">
        <v>4</v>
      </c>
      <c r="D4" s="138" t="s">
        <v>5</v>
      </c>
      <c r="E4" s="138" t="s">
        <v>6</v>
      </c>
      <c r="F4" s="138" t="s">
        <v>7</v>
      </c>
      <c r="G4" s="138" t="s">
        <v>8</v>
      </c>
      <c r="H4" s="141" t="s">
        <v>9</v>
      </c>
      <c r="I4" s="143"/>
      <c r="J4" s="141" t="s">
        <v>10</v>
      </c>
      <c r="K4" s="142"/>
      <c r="L4" s="142"/>
      <c r="M4" s="143"/>
      <c r="N4" s="138" t="s">
        <v>11</v>
      </c>
      <c r="O4" s="138" t="s">
        <v>12</v>
      </c>
      <c r="P4" s="162" t="s">
        <v>209</v>
      </c>
      <c r="Q4" s="162" t="s">
        <v>206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38" t="s">
        <v>15</v>
      </c>
    </row>
    <row r="5" spans="1:22" ht="75" x14ac:dyDescent="0.25">
      <c r="A5" s="160"/>
      <c r="B5" s="59"/>
      <c r="C5" s="139"/>
      <c r="D5" s="139"/>
      <c r="E5" s="139"/>
      <c r="F5" s="139"/>
      <c r="G5" s="139"/>
      <c r="H5" s="138" t="s">
        <v>16</v>
      </c>
      <c r="I5" s="138" t="s">
        <v>17</v>
      </c>
      <c r="J5" s="60" t="s">
        <v>18</v>
      </c>
      <c r="K5" s="141" t="s">
        <v>19</v>
      </c>
      <c r="L5" s="142"/>
      <c r="M5" s="143"/>
      <c r="N5" s="139"/>
      <c r="O5" s="139"/>
      <c r="P5" s="163"/>
      <c r="Q5" s="163"/>
      <c r="R5" s="154"/>
      <c r="S5" s="154"/>
      <c r="T5" s="157"/>
      <c r="U5" s="157"/>
      <c r="V5" s="139"/>
    </row>
    <row r="6" spans="1:22" ht="182.25" customHeight="1" x14ac:dyDescent="0.25">
      <c r="A6" s="161"/>
      <c r="B6" s="61" t="s">
        <v>76</v>
      </c>
      <c r="C6" s="140"/>
      <c r="D6" s="140"/>
      <c r="E6" s="140"/>
      <c r="F6" s="140"/>
      <c r="G6" s="140"/>
      <c r="H6" s="140"/>
      <c r="I6" s="140"/>
      <c r="J6" s="62"/>
      <c r="K6" s="60" t="s">
        <v>208</v>
      </c>
      <c r="L6" s="60" t="s">
        <v>21</v>
      </c>
      <c r="M6" s="60" t="s">
        <v>22</v>
      </c>
      <c r="N6" s="140"/>
      <c r="O6" s="140"/>
      <c r="P6" s="164"/>
      <c r="Q6" s="164"/>
      <c r="R6" s="155"/>
      <c r="S6" s="155"/>
      <c r="T6" s="158"/>
      <c r="U6" s="158"/>
      <c r="V6" s="140"/>
    </row>
    <row r="7" spans="1:22" ht="15" x14ac:dyDescent="0.25">
      <c r="A7" s="63"/>
      <c r="B7" s="63"/>
      <c r="C7" s="65"/>
      <c r="D7" s="65"/>
      <c r="E7" s="65"/>
      <c r="F7" s="65"/>
      <c r="G7" s="65"/>
      <c r="H7" s="65"/>
      <c r="I7" s="65"/>
      <c r="J7" s="67"/>
      <c r="K7" s="67"/>
      <c r="L7" s="67"/>
      <c r="M7" s="67"/>
      <c r="N7" s="65"/>
      <c r="O7" s="65"/>
      <c r="P7" s="65"/>
      <c r="Q7" s="66" t="s">
        <v>39</v>
      </c>
      <c r="R7" s="65"/>
      <c r="S7" s="66" t="s">
        <v>39</v>
      </c>
      <c r="T7" s="66"/>
      <c r="U7" s="66"/>
      <c r="V7" s="65"/>
    </row>
    <row r="8" spans="1:22" ht="105" x14ac:dyDescent="0.25">
      <c r="A8" s="62"/>
      <c r="B8" s="62" t="s">
        <v>93</v>
      </c>
      <c r="C8" s="60" t="s">
        <v>24</v>
      </c>
      <c r="D8" s="60" t="s">
        <v>112</v>
      </c>
      <c r="E8" s="60" t="s">
        <v>66</v>
      </c>
      <c r="F8" s="68" t="s">
        <v>32</v>
      </c>
      <c r="G8" s="68" t="s">
        <v>40</v>
      </c>
      <c r="H8" s="70">
        <v>200</v>
      </c>
      <c r="I8" s="70" t="s">
        <v>31</v>
      </c>
      <c r="J8" s="71" t="s">
        <v>31</v>
      </c>
      <c r="K8" s="71" t="s">
        <v>31</v>
      </c>
      <c r="L8" s="71" t="s">
        <v>31</v>
      </c>
      <c r="M8" s="71" t="s">
        <v>31</v>
      </c>
      <c r="N8" s="60"/>
      <c r="O8" s="68" t="s">
        <v>37</v>
      </c>
      <c r="P8" s="77">
        <v>126332.68000000001</v>
      </c>
      <c r="Q8" s="78">
        <f>P8/H8</f>
        <v>631.66340000000002</v>
      </c>
      <c r="R8" s="72"/>
      <c r="S8" s="72"/>
      <c r="T8" s="72"/>
      <c r="U8" s="72"/>
      <c r="V8" s="68" t="s">
        <v>42</v>
      </c>
    </row>
    <row r="9" spans="1:22" ht="105" x14ac:dyDescent="0.25">
      <c r="A9" s="62"/>
      <c r="B9" s="62" t="s">
        <v>94</v>
      </c>
      <c r="C9" s="60" t="s">
        <v>24</v>
      </c>
      <c r="D9" s="60" t="s">
        <v>112</v>
      </c>
      <c r="E9" s="60" t="s">
        <v>66</v>
      </c>
      <c r="F9" s="68" t="s">
        <v>32</v>
      </c>
      <c r="G9" s="68" t="s">
        <v>40</v>
      </c>
      <c r="H9" s="70">
        <v>49</v>
      </c>
      <c r="I9" s="70" t="s">
        <v>31</v>
      </c>
      <c r="J9" s="71" t="s">
        <v>31</v>
      </c>
      <c r="K9" s="71" t="s">
        <v>31</v>
      </c>
      <c r="L9" s="71" t="s">
        <v>31</v>
      </c>
      <c r="M9" s="71" t="s">
        <v>31</v>
      </c>
      <c r="N9" s="60"/>
      <c r="O9" s="68" t="s">
        <v>37</v>
      </c>
      <c r="P9" s="77">
        <v>73881.16</v>
      </c>
      <c r="Q9" s="78">
        <f>P9/H9</f>
        <v>1507.7787755102042</v>
      </c>
      <c r="R9" s="72"/>
      <c r="S9" s="72"/>
      <c r="T9" s="72"/>
      <c r="U9" s="72"/>
      <c r="V9" s="68" t="s">
        <v>42</v>
      </c>
    </row>
    <row r="10" spans="1:22" ht="105" x14ac:dyDescent="0.25">
      <c r="A10" s="62"/>
      <c r="B10" s="62" t="s">
        <v>95</v>
      </c>
      <c r="C10" s="60" t="s">
        <v>24</v>
      </c>
      <c r="D10" s="60" t="s">
        <v>112</v>
      </c>
      <c r="E10" s="60" t="s">
        <v>66</v>
      </c>
      <c r="F10" s="68" t="s">
        <v>32</v>
      </c>
      <c r="G10" s="68" t="s">
        <v>40</v>
      </c>
      <c r="H10" s="70">
        <v>48</v>
      </c>
      <c r="I10" s="70" t="s">
        <v>31</v>
      </c>
      <c r="J10" s="71" t="s">
        <v>31</v>
      </c>
      <c r="K10" s="71" t="s">
        <v>31</v>
      </c>
      <c r="L10" s="71" t="s">
        <v>31</v>
      </c>
      <c r="M10" s="71" t="s">
        <v>31</v>
      </c>
      <c r="N10" s="60"/>
      <c r="O10" s="68" t="s">
        <v>37</v>
      </c>
      <c r="P10" s="77">
        <v>84016.95</v>
      </c>
      <c r="Q10" s="78">
        <f>P10/H10</f>
        <v>1750.3531249999999</v>
      </c>
      <c r="R10" s="72"/>
      <c r="S10" s="72"/>
      <c r="T10" s="72"/>
      <c r="U10" s="72"/>
      <c r="V10" s="68" t="s">
        <v>42</v>
      </c>
    </row>
    <row r="11" spans="1:22" ht="105" x14ac:dyDescent="0.25">
      <c r="A11" s="62"/>
      <c r="B11" s="62" t="s">
        <v>96</v>
      </c>
      <c r="C11" s="60" t="s">
        <v>24</v>
      </c>
      <c r="D11" s="60" t="s">
        <v>112</v>
      </c>
      <c r="E11" s="60" t="s">
        <v>66</v>
      </c>
      <c r="F11" s="68" t="s">
        <v>32</v>
      </c>
      <c r="G11" s="68" t="s">
        <v>40</v>
      </c>
      <c r="H11" s="70">
        <v>216</v>
      </c>
      <c r="I11" s="70" t="s">
        <v>31</v>
      </c>
      <c r="J11" s="71" t="s">
        <v>31</v>
      </c>
      <c r="K11" s="71" t="s">
        <v>31</v>
      </c>
      <c r="L11" s="71" t="s">
        <v>31</v>
      </c>
      <c r="M11" s="71" t="s">
        <v>31</v>
      </c>
      <c r="N11" s="60"/>
      <c r="O11" s="68" t="s">
        <v>37</v>
      </c>
      <c r="P11" s="77">
        <v>30.689999999999998</v>
      </c>
      <c r="Q11" s="78">
        <f>P11/H11</f>
        <v>0.14208333333333331</v>
      </c>
      <c r="R11" s="72"/>
      <c r="S11" s="72"/>
      <c r="T11" s="72"/>
      <c r="U11" s="72"/>
      <c r="V11" s="68" t="s">
        <v>42</v>
      </c>
    </row>
    <row r="12" spans="1:22" ht="105" x14ac:dyDescent="0.25">
      <c r="A12" s="62"/>
      <c r="B12" s="62" t="s">
        <v>97</v>
      </c>
      <c r="C12" s="60" t="s">
        <v>24</v>
      </c>
      <c r="D12" s="60" t="s">
        <v>111</v>
      </c>
      <c r="E12" s="60" t="s">
        <v>66</v>
      </c>
      <c r="F12" s="68" t="s">
        <v>32</v>
      </c>
      <c r="G12" s="68" t="s">
        <v>40</v>
      </c>
      <c r="H12" s="70">
        <v>250</v>
      </c>
      <c r="I12" s="70" t="s">
        <v>31</v>
      </c>
      <c r="J12" s="71" t="s">
        <v>31</v>
      </c>
      <c r="K12" s="71" t="s">
        <v>31</v>
      </c>
      <c r="L12" s="71" t="s">
        <v>31</v>
      </c>
      <c r="M12" s="71" t="s">
        <v>31</v>
      </c>
      <c r="N12" s="60"/>
      <c r="O12" s="68" t="s">
        <v>37</v>
      </c>
      <c r="P12" s="77">
        <v>101943.47</v>
      </c>
      <c r="Q12" s="78">
        <f>P12/H12</f>
        <v>407.77388000000002</v>
      </c>
      <c r="R12" s="72"/>
      <c r="S12" s="72"/>
      <c r="T12" s="72"/>
      <c r="U12" s="72"/>
      <c r="V12" s="68" t="s">
        <v>42</v>
      </c>
    </row>
    <row r="13" spans="1:22" ht="15" x14ac:dyDescent="0.25">
      <c r="A13" s="62"/>
      <c r="B13" s="62"/>
      <c r="C13" s="60"/>
      <c r="D13" s="60"/>
      <c r="E13" s="60"/>
      <c r="F13" s="60"/>
      <c r="G13" s="60"/>
      <c r="H13" s="60"/>
      <c r="I13" s="60"/>
      <c r="J13" s="62"/>
      <c r="K13" s="62"/>
      <c r="L13" s="62"/>
      <c r="M13" s="62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21" customHeight="1" x14ac:dyDescent="0.25">
      <c r="A14" s="74" t="s">
        <v>75</v>
      </c>
      <c r="B14" s="86" t="s">
        <v>257</v>
      </c>
      <c r="C14" s="167"/>
      <c r="D14" s="168"/>
      <c r="E14" s="60"/>
      <c r="F14" s="60"/>
      <c r="G14" s="60"/>
      <c r="H14" s="60"/>
      <c r="I14" s="60"/>
      <c r="J14" s="62"/>
      <c r="K14" s="62"/>
      <c r="L14" s="62"/>
      <c r="M14" s="62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5" x14ac:dyDescent="0.25">
      <c r="A15" s="62"/>
      <c r="B15" s="6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2" ht="15" x14ac:dyDescent="0.25">
      <c r="A16" s="62"/>
      <c r="B16" s="62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15" x14ac:dyDescent="0.25">
      <c r="A17" s="62"/>
      <c r="B17" s="62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15" x14ac:dyDescent="0.25">
      <c r="A18" s="62"/>
      <c r="B18" s="62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</sheetData>
  <mergeCells count="22">
    <mergeCell ref="T4:T6"/>
    <mergeCell ref="C14:D14"/>
    <mergeCell ref="A4:A6"/>
    <mergeCell ref="C4:C6"/>
    <mergeCell ref="D4:D6"/>
    <mergeCell ref="E4:E6"/>
    <mergeCell ref="U4:U6"/>
    <mergeCell ref="C2:V3"/>
    <mergeCell ref="G4:G6"/>
    <mergeCell ref="H4:I4"/>
    <mergeCell ref="J4:M4"/>
    <mergeCell ref="N4:N6"/>
    <mergeCell ref="O4:O6"/>
    <mergeCell ref="P4:P6"/>
    <mergeCell ref="Q4:Q6"/>
    <mergeCell ref="F4:F6"/>
    <mergeCell ref="V4:V6"/>
    <mergeCell ref="H5:H6"/>
    <mergeCell ref="I5:I6"/>
    <mergeCell ref="K5:M5"/>
    <mergeCell ref="R4:R6"/>
    <mergeCell ref="S4:S6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headerFooter>
    <oddFooter>&amp;L&amp;Z&amp;F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67F0-8125-4691-9950-9958466AD1E9}">
  <sheetPr>
    <tabColor rgb="FF00B0F0"/>
    <pageSetUpPr fitToPage="1"/>
  </sheetPr>
  <dimension ref="A1:V11"/>
  <sheetViews>
    <sheetView zoomScale="70" zoomScaleNormal="70" workbookViewId="0">
      <selection activeCell="B11" sqref="B11"/>
    </sheetView>
  </sheetViews>
  <sheetFormatPr defaultColWidth="8.875" defaultRowHeight="14.25" x14ac:dyDescent="0.2"/>
  <cols>
    <col min="1" max="2" width="44.625" customWidth="1"/>
    <col min="3" max="3" width="19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21" width="14.625" customWidth="1"/>
    <col min="22" max="22" width="12.625" customWidth="1"/>
    <col min="23" max="23" width="1.37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221</v>
      </c>
      <c r="Q4" s="169" t="s">
        <v>222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54"/>
      <c r="S5" s="154"/>
      <c r="T5" s="157"/>
      <c r="U5" s="157"/>
      <c r="V5" s="116"/>
    </row>
    <row r="6" spans="1:22" ht="182.2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55"/>
      <c r="S6" s="155"/>
      <c r="T6" s="158"/>
      <c r="U6" s="158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35"/>
      <c r="S7" s="35"/>
      <c r="T7" s="35"/>
      <c r="U7" s="35"/>
      <c r="V7" s="33"/>
    </row>
    <row r="8" spans="1:22" ht="30" x14ac:dyDescent="0.25">
      <c r="A8" s="75"/>
      <c r="B8" s="5" t="s">
        <v>258</v>
      </c>
      <c r="C8" s="5"/>
      <c r="D8" s="44"/>
      <c r="E8" s="5"/>
      <c r="F8" s="10"/>
      <c r="G8" s="10"/>
      <c r="H8" s="10"/>
      <c r="I8" s="9"/>
      <c r="J8" s="7"/>
      <c r="K8" s="7"/>
      <c r="L8" s="7"/>
      <c r="M8" s="7"/>
      <c r="N8" s="5"/>
      <c r="O8" s="10"/>
      <c r="P8" s="8"/>
      <c r="Q8" s="19"/>
      <c r="R8" s="28"/>
      <c r="S8" s="29"/>
      <c r="T8" s="29"/>
      <c r="U8" s="29"/>
      <c r="V8" s="10"/>
    </row>
    <row r="9" spans="1:22" ht="15" x14ac:dyDescent="0.25">
      <c r="A9" s="2"/>
      <c r="B9" s="2"/>
      <c r="C9" s="5"/>
      <c r="D9" s="44"/>
      <c r="E9" s="5"/>
      <c r="F9" s="10"/>
      <c r="G9" s="10"/>
      <c r="H9" s="10"/>
      <c r="I9" s="9"/>
      <c r="J9" s="7"/>
      <c r="K9" s="7"/>
      <c r="L9" s="7"/>
      <c r="M9" s="7"/>
      <c r="N9" s="5"/>
      <c r="O9" s="10"/>
      <c r="P9" s="8"/>
      <c r="Q9" s="19"/>
      <c r="R9" s="28"/>
      <c r="S9" s="29"/>
      <c r="T9" s="29"/>
      <c r="U9" s="29"/>
      <c r="V9" s="10"/>
    </row>
    <row r="10" spans="1:22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5"/>
      <c r="S10" s="5"/>
      <c r="T10" s="5"/>
      <c r="U10" s="5"/>
      <c r="V10" s="5"/>
    </row>
    <row r="11" spans="1:22" ht="15" customHeight="1" x14ac:dyDescent="0.25">
      <c r="A11" s="1" t="s">
        <v>74</v>
      </c>
      <c r="B11" s="17"/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5"/>
      <c r="S11" s="5"/>
      <c r="T11" s="5"/>
      <c r="U11" s="5"/>
      <c r="V11" s="5"/>
    </row>
  </sheetData>
  <mergeCells count="22">
    <mergeCell ref="K5:M5"/>
    <mergeCell ref="A4:A6"/>
    <mergeCell ref="C4:C6"/>
    <mergeCell ref="D4:D6"/>
    <mergeCell ref="E4:E6"/>
    <mergeCell ref="F4:F6"/>
    <mergeCell ref="C11:D11"/>
    <mergeCell ref="O4:O6"/>
    <mergeCell ref="C2:V3"/>
    <mergeCell ref="G4:G6"/>
    <mergeCell ref="H4:I4"/>
    <mergeCell ref="J4:M4"/>
    <mergeCell ref="N4:N6"/>
    <mergeCell ref="P4:P6"/>
    <mergeCell ref="Q4:Q6"/>
    <mergeCell ref="R4:R6"/>
    <mergeCell ref="S4:S6"/>
    <mergeCell ref="V4:V6"/>
    <mergeCell ref="H5:H6"/>
    <mergeCell ref="T4:T6"/>
    <mergeCell ref="U4:U6"/>
    <mergeCell ref="I5:I6"/>
  </mergeCells>
  <pageMargins left="0.7" right="0.7" top="0.75" bottom="0.75" header="0.3" footer="0.3"/>
  <pageSetup paperSize="8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FDEE-0B63-42AF-95EE-686A5DF1F050}">
  <sheetPr>
    <tabColor rgb="FF00B0F0"/>
    <pageSetUpPr fitToPage="1"/>
  </sheetPr>
  <dimension ref="A1:V12"/>
  <sheetViews>
    <sheetView zoomScale="70" zoomScaleNormal="70" workbookViewId="0">
      <selection activeCell="A11" sqref="A11"/>
    </sheetView>
  </sheetViews>
  <sheetFormatPr defaultColWidth="8.875" defaultRowHeight="14.25" x14ac:dyDescent="0.2"/>
  <cols>
    <col min="1" max="2" width="44.625" customWidth="1"/>
    <col min="3" max="3" width="19.625" customWidth="1"/>
    <col min="4" max="10" width="17.625" customWidth="1"/>
    <col min="11" max="13" width="10.125" customWidth="1"/>
    <col min="14" max="14" width="13.875" customWidth="1"/>
    <col min="15" max="15" width="12.625" customWidth="1"/>
    <col min="16" max="16" width="11.625" customWidth="1"/>
    <col min="17" max="17" width="14.625" customWidth="1"/>
    <col min="18" max="21" width="14.625" style="75" customWidth="1"/>
    <col min="22" max="22" width="12.625" customWidth="1"/>
    <col min="23" max="23" width="1.375" customWidth="1"/>
  </cols>
  <sheetData>
    <row r="1" spans="1:22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2"/>
      <c r="S1" s="62"/>
      <c r="T1" s="62"/>
      <c r="U1" s="62"/>
      <c r="V1" s="2"/>
    </row>
    <row r="2" spans="1:22" ht="15" x14ac:dyDescent="0.25">
      <c r="A2" s="3" t="s">
        <v>1</v>
      </c>
      <c r="B2" s="15"/>
      <c r="C2" s="121" t="s">
        <v>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2" ht="30" x14ac:dyDescent="0.25">
      <c r="A3" s="4" t="s">
        <v>2</v>
      </c>
      <c r="B3" s="16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2" ht="48" customHeight="1" x14ac:dyDescent="0.25">
      <c r="A4" s="127" t="s">
        <v>29</v>
      </c>
      <c r="B4" s="11"/>
      <c r="C4" s="115" t="s">
        <v>4</v>
      </c>
      <c r="D4" s="115" t="s">
        <v>5</v>
      </c>
      <c r="E4" s="115" t="s">
        <v>6</v>
      </c>
      <c r="F4" s="115" t="s">
        <v>7</v>
      </c>
      <c r="G4" s="115" t="s">
        <v>8</v>
      </c>
      <c r="H4" s="118" t="s">
        <v>9</v>
      </c>
      <c r="I4" s="120"/>
      <c r="J4" s="118" t="s">
        <v>10</v>
      </c>
      <c r="K4" s="119"/>
      <c r="L4" s="119"/>
      <c r="M4" s="120"/>
      <c r="N4" s="115" t="s">
        <v>11</v>
      </c>
      <c r="O4" s="115" t="s">
        <v>12</v>
      </c>
      <c r="P4" s="169" t="s">
        <v>221</v>
      </c>
      <c r="Q4" s="169" t="s">
        <v>222</v>
      </c>
      <c r="R4" s="153" t="s">
        <v>207</v>
      </c>
      <c r="S4" s="153" t="s">
        <v>210</v>
      </c>
      <c r="T4" s="156" t="s">
        <v>236</v>
      </c>
      <c r="U4" s="156" t="s">
        <v>237</v>
      </c>
      <c r="V4" s="115" t="s">
        <v>15</v>
      </c>
    </row>
    <row r="5" spans="1:22" ht="75" x14ac:dyDescent="0.25">
      <c r="A5" s="128"/>
      <c r="B5" s="12"/>
      <c r="C5" s="116"/>
      <c r="D5" s="116"/>
      <c r="E5" s="116"/>
      <c r="F5" s="116"/>
      <c r="G5" s="116"/>
      <c r="H5" s="115" t="s">
        <v>16</v>
      </c>
      <c r="I5" s="115" t="s">
        <v>17</v>
      </c>
      <c r="J5" s="5" t="s">
        <v>18</v>
      </c>
      <c r="K5" s="118" t="s">
        <v>19</v>
      </c>
      <c r="L5" s="119"/>
      <c r="M5" s="120"/>
      <c r="N5" s="116"/>
      <c r="O5" s="116"/>
      <c r="P5" s="170"/>
      <c r="Q5" s="170"/>
      <c r="R5" s="154"/>
      <c r="S5" s="154"/>
      <c r="T5" s="157"/>
      <c r="U5" s="157"/>
      <c r="V5" s="116"/>
    </row>
    <row r="6" spans="1:22" ht="182.25" customHeight="1" x14ac:dyDescent="0.25">
      <c r="A6" s="129"/>
      <c r="B6" s="13" t="s">
        <v>76</v>
      </c>
      <c r="C6" s="117"/>
      <c r="D6" s="117"/>
      <c r="E6" s="117"/>
      <c r="F6" s="117"/>
      <c r="G6" s="117"/>
      <c r="H6" s="117"/>
      <c r="I6" s="117"/>
      <c r="J6" s="2"/>
      <c r="K6" s="5" t="s">
        <v>20</v>
      </c>
      <c r="L6" s="5" t="s">
        <v>21</v>
      </c>
      <c r="M6" s="5" t="s">
        <v>22</v>
      </c>
      <c r="N6" s="117"/>
      <c r="O6" s="117"/>
      <c r="P6" s="171"/>
      <c r="Q6" s="171"/>
      <c r="R6" s="155"/>
      <c r="S6" s="155"/>
      <c r="T6" s="158"/>
      <c r="U6" s="158"/>
      <c r="V6" s="117"/>
    </row>
    <row r="7" spans="1:22" ht="15" x14ac:dyDescent="0.25">
      <c r="A7" s="6"/>
      <c r="B7" s="32"/>
      <c r="C7" s="33"/>
      <c r="D7" s="33"/>
      <c r="E7" s="33"/>
      <c r="F7" s="33"/>
      <c r="G7" s="33"/>
      <c r="H7" s="33"/>
      <c r="I7" s="33"/>
      <c r="J7" s="34"/>
      <c r="K7" s="34"/>
      <c r="L7" s="34"/>
      <c r="M7" s="34"/>
      <c r="N7" s="33"/>
      <c r="O7" s="33"/>
      <c r="P7" s="33"/>
      <c r="Q7" s="35" t="s">
        <v>39</v>
      </c>
      <c r="R7" s="66"/>
      <c r="S7" s="35" t="s">
        <v>39</v>
      </c>
      <c r="T7" s="66"/>
      <c r="U7" s="35" t="s">
        <v>39</v>
      </c>
      <c r="V7" s="33"/>
    </row>
    <row r="8" spans="1:22" ht="105" x14ac:dyDescent="0.25">
      <c r="B8" s="14" t="s">
        <v>204</v>
      </c>
      <c r="C8" s="5" t="s">
        <v>36</v>
      </c>
      <c r="D8" s="44" t="s">
        <v>72</v>
      </c>
      <c r="E8" s="5" t="s">
        <v>73</v>
      </c>
      <c r="F8" s="10" t="s">
        <v>32</v>
      </c>
      <c r="G8" s="10" t="s">
        <v>40</v>
      </c>
      <c r="H8" s="10">
        <v>165</v>
      </c>
      <c r="I8" s="9" t="s">
        <v>31</v>
      </c>
      <c r="J8" s="7" t="s">
        <v>31</v>
      </c>
      <c r="K8" s="7" t="s">
        <v>31</v>
      </c>
      <c r="L8" s="7" t="s">
        <v>31</v>
      </c>
      <c r="M8" s="7" t="s">
        <v>31</v>
      </c>
      <c r="N8" s="5"/>
      <c r="O8" s="10" t="s">
        <v>37</v>
      </c>
      <c r="P8" s="8">
        <v>83999.649636227143</v>
      </c>
      <c r="Q8" s="19">
        <f>P8/H8</f>
        <v>509.08878567410392</v>
      </c>
      <c r="R8" s="77">
        <v>87040</v>
      </c>
      <c r="S8" s="78">
        <f>R8/H8</f>
        <v>527.5151515151515</v>
      </c>
      <c r="T8" s="77">
        <v>89131</v>
      </c>
      <c r="U8" s="78">
        <f>T8/H8</f>
        <v>540.18787878787884</v>
      </c>
      <c r="V8" s="10" t="s">
        <v>42</v>
      </c>
    </row>
    <row r="9" spans="1:22" ht="15" x14ac:dyDescent="0.25">
      <c r="A9" s="2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  <c r="Q9" s="5"/>
      <c r="R9" s="60"/>
      <c r="S9" s="60"/>
      <c r="T9" s="60"/>
      <c r="U9" s="60"/>
      <c r="V9" s="5"/>
    </row>
    <row r="10" spans="1:22" ht="15" customHeight="1" x14ac:dyDescent="0.25">
      <c r="A10" s="1" t="s">
        <v>74</v>
      </c>
      <c r="B10" s="17"/>
      <c r="C10" s="165"/>
      <c r="D10" s="16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5"/>
      <c r="R10" s="60"/>
      <c r="S10" s="60"/>
      <c r="T10" s="60"/>
      <c r="U10" s="60"/>
      <c r="V10" s="5"/>
    </row>
    <row r="11" spans="1:22" ht="15" x14ac:dyDescent="0.25">
      <c r="A11" s="110" t="s">
        <v>259</v>
      </c>
      <c r="B11" s="112">
        <v>8</v>
      </c>
      <c r="C11" s="165"/>
      <c r="D11" s="16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"/>
      <c r="Q11" s="5"/>
      <c r="R11" s="60"/>
      <c r="S11" s="60"/>
      <c r="T11" s="60"/>
      <c r="U11" s="60"/>
      <c r="V11" s="5"/>
    </row>
    <row r="12" spans="1:22" ht="15" x14ac:dyDescent="0.25">
      <c r="A12" s="1"/>
      <c r="B12" s="17"/>
      <c r="C12" s="165"/>
      <c r="D12" s="16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8"/>
      <c r="Q12" s="5"/>
      <c r="R12" s="60"/>
      <c r="S12" s="60"/>
      <c r="T12" s="60"/>
      <c r="U12" s="60"/>
      <c r="V12" s="5"/>
    </row>
  </sheetData>
  <mergeCells count="24">
    <mergeCell ref="U4:U6"/>
    <mergeCell ref="I5:I6"/>
    <mergeCell ref="K5:M5"/>
    <mergeCell ref="A4:A6"/>
    <mergeCell ref="C4:C6"/>
    <mergeCell ref="D4:D6"/>
    <mergeCell ref="E4:E6"/>
    <mergeCell ref="F4:F6"/>
    <mergeCell ref="C11:D11"/>
    <mergeCell ref="C12:D12"/>
    <mergeCell ref="C10:D10"/>
    <mergeCell ref="O4:O6"/>
    <mergeCell ref="C2:V3"/>
    <mergeCell ref="G4:G6"/>
    <mergeCell ref="H4:I4"/>
    <mergeCell ref="J4:M4"/>
    <mergeCell ref="N4:N6"/>
    <mergeCell ref="P4:P6"/>
    <mergeCell ref="Q4:Q6"/>
    <mergeCell ref="R4:R6"/>
    <mergeCell ref="S4:S6"/>
    <mergeCell ref="V4:V6"/>
    <mergeCell ref="H5:H6"/>
    <mergeCell ref="T4:T6"/>
  </mergeCells>
  <pageMargins left="0.7" right="0.7" top="0.75" bottom="0.75" header="0.3" footer="0.3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8. Actual Prices payable templa</vt:lpstr>
      <vt:lpstr>Tab Order</vt:lpstr>
      <vt:lpstr>1. AGIG Scheme Pipe # of Users</vt:lpstr>
      <vt:lpstr>2. AGN SA Dx</vt:lpstr>
      <vt:lpstr>3. AGN SA Riverland Pipe</vt:lpstr>
      <vt:lpstr>4. MGN VIC Sth Gippsland Pipe</vt:lpstr>
      <vt:lpstr>5. AGN VIC Mildura Dx</vt:lpstr>
      <vt:lpstr>6. AGN NSW Moama Dx</vt:lpstr>
      <vt:lpstr>7. AGN NSW Monaro Dx</vt:lpstr>
      <vt:lpstr>8. AGN NSW Riverina Dx</vt:lpstr>
      <vt:lpstr>9. AGN NSW Illabo-Tumut Dx</vt:lpstr>
      <vt:lpstr>10. AGN NSW Wagga Wagga Dx </vt:lpstr>
      <vt:lpstr>11. AGN NSW Murray Valley Dx</vt:lpstr>
      <vt:lpstr>12. AGN QLD Dx</vt:lpstr>
      <vt:lpstr>13. AGN QLD Grantham Pipe</vt:lpstr>
      <vt:lpstr>14. AGN QLD Wide Bay Dx </vt:lpstr>
      <vt:lpstr>15. AGN QLD BPG Pipe</vt:lpstr>
      <vt:lpstr>16. AGN QLD Wide Bay Pipe</vt:lpstr>
      <vt:lpstr>17. AGN NT Alice Springs Dx</vt:lpstr>
      <vt:lpstr>18. AGN NT PVAS Pipe</vt:lpstr>
      <vt:lpstr>19. AGN NT Tanami Pipe</vt:lpstr>
      <vt:lpstr>AGN Alice Springs 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Abbott</dc:creator>
  <cp:lastModifiedBy>Grant Macauley</cp:lastModifiedBy>
  <cp:lastPrinted>2025-08-07T05:38:28Z</cp:lastPrinted>
  <dcterms:created xsi:type="dcterms:W3CDTF">2023-11-29T00:10:00Z</dcterms:created>
  <dcterms:modified xsi:type="dcterms:W3CDTF">2025-08-20T06:08:46Z</dcterms:modified>
</cp:coreProperties>
</file>